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Profile\MaierCh\Desktop\"/>
    </mc:Choice>
  </mc:AlternateContent>
  <xr:revisionPtr revIDLastSave="0" documentId="13_ncr:1_{77C2E29E-2380-46E9-A45B-6DD8B4B23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echnung § 32 EStG" sheetId="1" r:id="rId1"/>
  </sheets>
  <externalReferences>
    <externalReference r:id="rId2"/>
  </externalReferences>
  <definedNames>
    <definedName name="_xlnm.Print_Area" localSheetId="0">'Berechnung § 32 EStG'!$A$1:$O$58</definedName>
    <definedName name="ja">'[1]Berechnung EStG § 32c'!$M$11:$M$12</definedName>
    <definedName name="Jahr">'[1]Berechnung EStG § 32c'!$M$7:$M$9</definedName>
    <definedName name="Jahre">'Berechnung § 32 EStG'!$N$7:$N$9</definedName>
    <definedName name="Mappe">'Berechnung § 32 EStG'!$N$11:$N$14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D12" i="1" s="1"/>
  <c r="D11" i="1"/>
  <c r="B13" i="1"/>
  <c r="D13" i="1" s="1"/>
  <c r="B11" i="1"/>
  <c r="J48" i="1"/>
  <c r="G48" i="1"/>
  <c r="D48" i="1"/>
  <c r="E19" i="1" l="1"/>
  <c r="D44" i="1" s="1"/>
  <c r="D58" i="1"/>
  <c r="O56" i="1"/>
  <c r="O58" i="1" s="1"/>
  <c r="L38" i="1"/>
  <c r="I38" i="1"/>
  <c r="F38" i="1"/>
  <c r="L37" i="1"/>
  <c r="I37" i="1"/>
  <c r="F37" i="1"/>
  <c r="L36" i="1"/>
  <c r="I36" i="1"/>
  <c r="F36" i="1"/>
  <c r="L35" i="1"/>
  <c r="I35" i="1"/>
  <c r="F35" i="1"/>
  <c r="L34" i="1"/>
  <c r="I34" i="1"/>
  <c r="F34" i="1"/>
  <c r="L33" i="1"/>
  <c r="I33" i="1"/>
  <c r="F33" i="1"/>
  <c r="G32" i="1"/>
  <c r="K30" i="1"/>
  <c r="J30" i="1"/>
  <c r="H30" i="1"/>
  <c r="G30" i="1"/>
  <c r="E30" i="1"/>
  <c r="D30" i="1"/>
  <c r="J29" i="1"/>
  <c r="J32" i="1" s="1"/>
  <c r="G29" i="1"/>
  <c r="D29" i="1"/>
  <c r="D32" i="1" s="1"/>
  <c r="J22" i="1"/>
  <c r="G22" i="1"/>
  <c r="D22" i="1"/>
  <c r="D15" i="1"/>
  <c r="D14" i="1"/>
  <c r="O1" i="1"/>
  <c r="G39" i="1" l="1"/>
  <c r="J39" i="1"/>
  <c r="D39" i="1"/>
  <c r="O30" i="1"/>
  <c r="P30" i="1"/>
  <c r="D45" i="1"/>
  <c r="D49" i="1" s="1"/>
  <c r="G44" i="1"/>
  <c r="G45" i="1" s="1"/>
  <c r="G49" i="1" s="1"/>
  <c r="J44" i="1"/>
  <c r="J45" i="1" s="1"/>
  <c r="J49" i="1" s="1"/>
  <c r="G56" i="1" l="1"/>
  <c r="G55" i="1"/>
  <c r="J56" i="1"/>
  <c r="J55" i="1"/>
  <c r="J46" i="1"/>
  <c r="F46" i="1"/>
  <c r="D56" i="1"/>
  <c r="D55" i="1"/>
  <c r="M46" i="1"/>
  <c r="I46" i="1"/>
  <c r="E46" i="1"/>
  <c r="K46" i="1"/>
  <c r="G46" i="1"/>
  <c r="L46" i="1"/>
  <c r="H46" i="1"/>
  <c r="D46" i="1"/>
  <c r="O55" i="1" l="1"/>
</calcChain>
</file>

<file path=xl/sharedStrings.xml><?xml version="1.0" encoding="utf-8"?>
<sst xmlns="http://schemas.openxmlformats.org/spreadsheetml/2006/main" count="56" uniqueCount="50">
  <si>
    <t>BERECHNUNGSHILFE § 32c Absatz 1 Satz 2 Einkommensteuergesetz (EStG)</t>
  </si>
  <si>
    <t>Steuerpflichtiger</t>
  </si>
  <si>
    <t>Steuernummer</t>
  </si>
  <si>
    <t>BITTE NACHFOLGEND NUR DIE GELB MARKIERTEN FELDER AUSFÜLLEN!</t>
  </si>
  <si>
    <r>
      <t>Beginn Betrachtungszeitraum</t>
    </r>
    <r>
      <rPr>
        <b/>
        <i/>
        <sz val="11"/>
        <rFont val="Calibri"/>
        <family val="2"/>
        <scheme val="minor"/>
      </rPr>
      <t/>
    </r>
  </si>
  <si>
    <t>in den Veranlagungszeitraum</t>
  </si>
  <si>
    <t>ja</t>
  </si>
  <si>
    <t>a) im Veranlagungszeitraum</t>
  </si>
  <si>
    <t>nein</t>
  </si>
  <si>
    <t xml:space="preserve">                                                                               </t>
  </si>
  <si>
    <t>b) im Veranlagungszeitraum</t>
  </si>
  <si>
    <t>Prüfung § 32c Absatz 5 Satz 1 Nummer 3 bis 6 EStG</t>
  </si>
  <si>
    <t>Tarifermäßigung durchführen</t>
  </si>
  <si>
    <t>Berechnung Tarifermäßigung</t>
  </si>
  <si>
    <t>I. Tatsächliche Einkünfte / tarifliche Einkommensteuer</t>
  </si>
  <si>
    <t>Person A</t>
  </si>
  <si>
    <t>Person B</t>
  </si>
  <si>
    <r>
      <t xml:space="preserve">tatsächliche Gesamteinkünfte Land und Forstwirtschaft </t>
    </r>
    <r>
      <rPr>
        <sz val="10"/>
        <color theme="1"/>
        <rFont val="Arial"/>
        <family val="2"/>
      </rPr>
      <t>(laut Steuerbescheid)</t>
    </r>
  </si>
  <si>
    <t>begünstigte tatsächliche Einkünfte aus Land- und Forstwirtschaft i. S. d. § 32c EStG</t>
  </si>
  <si>
    <t>übrige Einkünfte aus Land und Forstwirtschaft</t>
  </si>
  <si>
    <r>
      <t xml:space="preserve">Gesamteinkünfte aus Gewerbebetrieb, </t>
    </r>
    <r>
      <rPr>
        <sz val="10"/>
        <rFont val="Arial"/>
        <family val="2"/>
      </rPr>
      <t>ggf. mit negativem Vorzeichen eintragen (laut Steuerbescheid)</t>
    </r>
  </si>
  <si>
    <r>
      <t>Gesamteinkünfte aus selbständiger Tätigkeit</t>
    </r>
    <r>
      <rPr>
        <sz val="10"/>
        <color theme="1"/>
        <rFont val="Arial"/>
        <family val="2"/>
      </rPr>
      <t>, ggf. mit negativem Vorzeichen eintragen (laut Steuerbescheid)</t>
    </r>
  </si>
  <si>
    <r>
      <t>Gesamteinkünfte aus nichtselbständiger Arbeit,</t>
    </r>
    <r>
      <rPr>
        <sz val="10"/>
        <color theme="1"/>
        <rFont val="Arial"/>
        <family val="2"/>
      </rPr>
      <t xml:space="preserve"> ggf. mit negativem Vorzeichen eintragen (laut Steuerbescheid)</t>
    </r>
  </si>
  <si>
    <r>
      <t xml:space="preserve">Gesamteinkünfte aus Kapitalvermögen, </t>
    </r>
    <r>
      <rPr>
        <sz val="10"/>
        <color theme="1"/>
        <rFont val="Arial"/>
        <family val="2"/>
      </rPr>
      <t>ggf. mit negativem Vorzeichen eintragen (laut Steuerbescheid)</t>
    </r>
  </si>
  <si>
    <r>
      <t xml:space="preserve">Gesamteinkünfte aus Vermietung und Verpachtung, </t>
    </r>
    <r>
      <rPr>
        <sz val="10"/>
        <color theme="1"/>
        <rFont val="Arial"/>
        <family val="2"/>
      </rPr>
      <t>ggf. mit negativem Vorzeichen eintragen (laut Steuerbescheid)</t>
    </r>
  </si>
  <si>
    <r>
      <t>Gesamtsumme der sonstigen Einkünfte,</t>
    </r>
    <r>
      <rPr>
        <sz val="10"/>
        <color theme="1"/>
        <rFont val="Arial"/>
        <family val="2"/>
      </rPr>
      <t xml:space="preserve"> ggf. mit negativem Vorzeichen eintragen (laut Steuerbescheid)</t>
    </r>
  </si>
  <si>
    <t>Summe der positiven Einkünfte</t>
  </si>
  <si>
    <r>
      <t xml:space="preserve">tarifliche Einkommensteuer </t>
    </r>
    <r>
      <rPr>
        <sz val="10"/>
        <color theme="1"/>
        <rFont val="Arial"/>
        <family val="2"/>
      </rPr>
      <t>(laut Steuerbescheid)</t>
    </r>
  </si>
  <si>
    <t>II. Fiktive Einkünfte / fiktive tarifliche Einkommensteuer</t>
  </si>
  <si>
    <t>durchschnittliche begünstigte Einkünfte aus Land und Forstwirtschaft</t>
  </si>
  <si>
    <t>Korrektur L+F-Einkünfte für fiktive Berechnung (pos. = Erhöhung Eink.; neg. = Minderung Eink.); Änderung bei Zeilen 6 bis 12 auf Anlage L berücksichtigen</t>
  </si>
  <si>
    <t>fitkive Summe der positiven Einkünfte</t>
  </si>
  <si>
    <r>
      <t xml:space="preserve">fiktive tarifliche Einkommensteuer </t>
    </r>
    <r>
      <rPr>
        <sz val="10"/>
        <color theme="1"/>
        <rFont val="Arial"/>
        <family val="2"/>
      </rPr>
      <t>(laut Prüfberechnung unter Berücksichtigung der Korrektur nach Zeile 44)</t>
    </r>
  </si>
  <si>
    <t>III. Berechnung Tarifermäßigung nach § 32c Absatz 1 Satz 2 EStG</t>
  </si>
  <si>
    <t>Summe</t>
  </si>
  <si>
    <r>
      <t xml:space="preserve">anteilige tarifliche Einkommensteuer für die begünstigten Einkünfte aus Land- und Forstwirtschaft </t>
    </r>
    <r>
      <rPr>
        <sz val="10"/>
        <color theme="1"/>
        <rFont val="Arial"/>
        <family val="2"/>
      </rPr>
      <t>(aufgerundet)</t>
    </r>
  </si>
  <si>
    <r>
      <t>anteilige tarifliche Einkommensteuer für die begünstigten fiktiven Einkünfte aus Land- und Forstwirtschaft</t>
    </r>
    <r>
      <rPr>
        <sz val="10"/>
        <color theme="1"/>
        <rFont val="Arial"/>
        <family val="2"/>
      </rPr>
      <t xml:space="preserve"> (aufgerundet)</t>
    </r>
  </si>
  <si>
    <r>
      <t xml:space="preserve">Steuerermäßigungsbetrag </t>
    </r>
    <r>
      <rPr>
        <b/>
        <sz val="10"/>
        <color theme="1"/>
        <rFont val="Arial"/>
        <family val="2"/>
      </rPr>
      <t>(Übernahme in Sachbereich 50 Kennzahl 60)</t>
    </r>
  </si>
  <si>
    <r>
      <t xml:space="preserve">darin enthaltene steuerpflichtige Veräußerungsgewinne i. S. d. § 34 Absatz 2 Nummer 1 EStG, </t>
    </r>
    <r>
      <rPr>
        <sz val="10"/>
        <rFont val="Arial"/>
        <family val="2"/>
      </rPr>
      <t>ggf. mit negativem Vorzeichen eintragen (Freibetrag laut Steuerbescheid berücksichtigen!)</t>
    </r>
  </si>
  <si>
    <r>
      <t xml:space="preserve">darin enthaltene Einkünfte i. S. d. § 34 Absatz 2 Nummer 2 bis 4 EStG 
</t>
    </r>
    <r>
      <rPr>
        <sz val="10"/>
        <rFont val="Arial"/>
        <family val="2"/>
      </rPr>
      <t>(laut Eingabedaten Steuerbescheid Sachbereich 51 Kennzahl 26 bzw. 27)</t>
    </r>
  </si>
  <si>
    <r>
      <t xml:space="preserve">darin enthaltene Einkünfte aus außerordentlichen Holznutzungen i. S. d. § 34b EStG 
</t>
    </r>
    <r>
      <rPr>
        <sz val="10"/>
        <rFont val="Arial"/>
        <family val="2"/>
      </rPr>
      <t>(lt. Eingabedaten Steuerbescheid Sachbereich 51 Kennzahl 51, 52 und 65)</t>
    </r>
  </si>
  <si>
    <r>
      <t xml:space="preserve">Auswirkung Günstigerprüfung lt. Prüfberechnung: Erhöhung oder Minderung </t>
    </r>
    <r>
      <rPr>
        <sz val="9"/>
        <rFont val="Arial"/>
        <family val="2"/>
      </rPr>
      <t>(mit "-")</t>
    </r>
    <r>
      <rPr>
        <sz val="11"/>
        <rFont val="Arial"/>
        <family val="2"/>
      </rPr>
      <t xml:space="preserve"> Einkünfte aus Kapitalvermögen </t>
    </r>
  </si>
  <si>
    <t xml:space="preserve">darin enthaltene begünstigte nicht entnommene Gewinne i. S. d. § 34a EStG 
</t>
  </si>
  <si>
    <t xml:space="preserve">Prüfung § 32c Absatz 5 Satz 1 Nummer 1, Nummer 1a und Nummer 2 EStG </t>
  </si>
  <si>
    <t>1. Verlustrücktrag nach § 10d Abs. 1 Satz 1 EStG aus dem Veranlagungszeitraum</t>
  </si>
  <si>
    <t>2. Verlustrücktrag nach § 10d Abs. 1 Satz 2 EStG aus dem Veranlagungszeitraum</t>
  </si>
  <si>
    <t>positive Erklärung des/der Steuerpflichtigen entsprechend Anlage 32c liegt vor bzw. ist für VZ ab 2023 nicht notwendig (da nur landw. Einkünfte)</t>
  </si>
  <si>
    <t>Korrekturbetrag bezogen auf die tatsächlichen Gesamteinkünfte aus Land- und Forstwirtschaft</t>
  </si>
  <si>
    <t>3. Verlustrücktrag nach § 10d Abs. 1 Satz 2 EStG aus dem Veranlagungszeitraum</t>
  </si>
  <si>
    <t>4. Antrag auf Verringerung (nur bis VZ 2021) oder Verzicht auf den Verlustrücktrag: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</si>
</sst>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92D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0" fillId="2" borderId="0" xfId="0" applyFill="1" applyBorder="1"/>
    <xf numFmtId="14" fontId="6" fillId="0" borderId="0" xfId="0" applyNumberFormat="1" applyFont="1" applyBorder="1"/>
    <xf numFmtId="14" fontId="6" fillId="0" borderId="0" xfId="0" applyNumberFormat="1" applyFont="1"/>
    <xf numFmtId="0" fontId="6" fillId="0" borderId="0" xfId="0" applyFont="1" applyBorder="1"/>
    <xf numFmtId="0" fontId="7" fillId="0" borderId="0" xfId="0" applyFont="1" applyBorder="1"/>
    <xf numFmtId="0" fontId="9" fillId="0" borderId="0" xfId="0" applyFont="1" applyBorder="1"/>
    <xf numFmtId="0" fontId="8" fillId="3" borderId="4" xfId="0" applyFont="1" applyFill="1" applyBorder="1" applyProtection="1">
      <protection locked="0"/>
    </xf>
    <xf numFmtId="0" fontId="13" fillId="0" borderId="0" xfId="0" applyFont="1" applyBorder="1"/>
    <xf numFmtId="0" fontId="8" fillId="0" borderId="0" xfId="0" applyFont="1" applyBorder="1"/>
    <xf numFmtId="0" fontId="14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Protection="1"/>
    <xf numFmtId="0" fontId="15" fillId="0" borderId="0" xfId="0" applyFont="1" applyBorder="1"/>
    <xf numFmtId="0" fontId="12" fillId="0" borderId="0" xfId="0" applyFont="1" applyBorder="1"/>
    <xf numFmtId="0" fontId="8" fillId="0" borderId="4" xfId="0" applyFont="1" applyBorder="1"/>
    <xf numFmtId="0" fontId="2" fillId="0" borderId="0" xfId="0" applyFont="1" applyFill="1" applyBorder="1"/>
    <xf numFmtId="0" fontId="3" fillId="0" borderId="0" xfId="0" applyFont="1"/>
    <xf numFmtId="0" fontId="8" fillId="0" borderId="0" xfId="0" applyFont="1" applyProtection="1"/>
    <xf numFmtId="0" fontId="6" fillId="0" borderId="0" xfId="0" applyFont="1"/>
    <xf numFmtId="0" fontId="8" fillId="0" borderId="0" xfId="0" applyFont="1" applyAlignment="1">
      <alignment horizontal="center"/>
    </xf>
    <xf numFmtId="165" fontId="8" fillId="3" borderId="6" xfId="0" applyNumberFormat="1" applyFont="1" applyFill="1" applyBorder="1" applyProtection="1">
      <protection locked="0"/>
    </xf>
    <xf numFmtId="165" fontId="8" fillId="3" borderId="7" xfId="0" applyNumberFormat="1" applyFont="1" applyFill="1" applyBorder="1" applyProtection="1">
      <protection locked="0"/>
    </xf>
    <xf numFmtId="165" fontId="8" fillId="0" borderId="0" xfId="0" applyNumberFormat="1" applyFont="1" applyBorder="1"/>
    <xf numFmtId="165" fontId="8" fillId="0" borderId="0" xfId="0" applyNumberFormat="1" applyFont="1" applyBorder="1" applyProtection="1"/>
    <xf numFmtId="165" fontId="8" fillId="3" borderId="8" xfId="0" applyNumberFormat="1" applyFont="1" applyFill="1" applyBorder="1" applyProtection="1">
      <protection locked="0"/>
    </xf>
    <xf numFmtId="165" fontId="8" fillId="3" borderId="9" xfId="0" applyNumberFormat="1" applyFont="1" applyFill="1" applyBorder="1" applyProtection="1">
      <protection locked="0"/>
    </xf>
    <xf numFmtId="0" fontId="18" fillId="0" borderId="0" xfId="0" applyFont="1" applyAlignment="1">
      <alignment vertical="center"/>
    </xf>
    <xf numFmtId="165" fontId="8" fillId="3" borderId="10" xfId="0" applyNumberFormat="1" applyFont="1" applyFill="1" applyBorder="1" applyProtection="1">
      <protection locked="0"/>
    </xf>
    <xf numFmtId="165" fontId="8" fillId="3" borderId="11" xfId="0" applyNumberFormat="1" applyFont="1" applyFill="1" applyBorder="1" applyProtection="1">
      <protection locked="0"/>
    </xf>
    <xf numFmtId="0" fontId="16" fillId="0" borderId="0" xfId="0" applyFont="1" applyAlignment="1">
      <alignment vertical="center"/>
    </xf>
    <xf numFmtId="165" fontId="8" fillId="0" borderId="0" xfId="0" applyNumberFormat="1" applyFont="1" applyProtection="1"/>
    <xf numFmtId="0" fontId="16" fillId="0" borderId="0" xfId="0" applyFont="1"/>
    <xf numFmtId="0" fontId="18" fillId="0" borderId="0" xfId="0" applyFont="1"/>
    <xf numFmtId="165" fontId="8" fillId="0" borderId="0" xfId="0" applyNumberFormat="1" applyFont="1" applyBorder="1" applyAlignment="1"/>
    <xf numFmtId="165" fontId="0" fillId="0" borderId="0" xfId="0" applyNumberFormat="1"/>
    <xf numFmtId="0" fontId="19" fillId="0" borderId="0" xfId="0" applyFont="1"/>
    <xf numFmtId="0" fontId="2" fillId="0" borderId="0" xfId="0" applyFont="1"/>
    <xf numFmtId="164" fontId="8" fillId="0" borderId="0" xfId="0" applyNumberFormat="1" applyFo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8" fillId="0" borderId="16" xfId="0" applyNumberFormat="1" applyFont="1" applyBorder="1"/>
    <xf numFmtId="165" fontId="8" fillId="0" borderId="16" xfId="0" applyNumberFormat="1" applyFont="1" applyBorder="1" applyProtection="1"/>
    <xf numFmtId="165" fontId="8" fillId="3" borderId="17" xfId="0" applyNumberFormat="1" applyFont="1" applyFill="1" applyBorder="1" applyProtection="1">
      <protection locked="0"/>
    </xf>
    <xf numFmtId="165" fontId="8" fillId="0" borderId="18" xfId="0" applyNumberFormat="1" applyFont="1" applyBorder="1"/>
    <xf numFmtId="165" fontId="8" fillId="0" borderId="19" xfId="0" applyNumberFormat="1" applyFont="1" applyBorder="1" applyProtection="1"/>
    <xf numFmtId="0" fontId="8" fillId="0" borderId="0" xfId="0" applyFont="1"/>
    <xf numFmtId="0" fontId="8" fillId="0" borderId="0" xfId="0" applyFont="1" applyAlignment="1"/>
    <xf numFmtId="0" fontId="0" fillId="0" borderId="0" xfId="0" applyAlignment="1">
      <alignment wrapText="1"/>
    </xf>
    <xf numFmtId="165" fontId="8" fillId="3" borderId="8" xfId="0" applyNumberFormat="1" applyFont="1" applyFill="1" applyBorder="1" applyAlignment="1" applyProtection="1">
      <alignment wrapText="1"/>
      <protection locked="0"/>
    </xf>
    <xf numFmtId="165" fontId="8" fillId="3" borderId="17" xfId="0" applyNumberFormat="1" applyFont="1" applyFill="1" applyBorder="1" applyAlignment="1" applyProtection="1">
      <alignment wrapText="1"/>
      <protection locked="0"/>
    </xf>
    <xf numFmtId="165" fontId="8" fillId="0" borderId="18" xfId="0" applyNumberFormat="1" applyFont="1" applyBorder="1" applyAlignment="1">
      <alignment wrapText="1"/>
    </xf>
    <xf numFmtId="165" fontId="8" fillId="3" borderId="9" xfId="0" applyNumberFormat="1" applyFont="1" applyFill="1" applyBorder="1" applyAlignment="1" applyProtection="1">
      <alignment wrapText="1"/>
      <protection locked="0"/>
    </xf>
    <xf numFmtId="165" fontId="8" fillId="0" borderId="19" xfId="0" applyNumberFormat="1" applyFont="1" applyBorder="1" applyAlignment="1" applyProtection="1">
      <alignment wrapText="1"/>
    </xf>
    <xf numFmtId="165" fontId="0" fillId="0" borderId="0" xfId="0" applyNumberFormat="1" applyAlignment="1">
      <alignment wrapText="1"/>
    </xf>
    <xf numFmtId="165" fontId="8" fillId="3" borderId="20" xfId="0" applyNumberFormat="1" applyFont="1" applyFill="1" applyBorder="1" applyProtection="1">
      <protection locked="0"/>
    </xf>
    <xf numFmtId="165" fontId="8" fillId="0" borderId="21" xfId="0" applyNumberFormat="1" applyFont="1" applyBorder="1"/>
    <xf numFmtId="165" fontId="8" fillId="0" borderId="22" xfId="0" applyNumberFormat="1" applyFont="1" applyBorder="1" applyProtection="1"/>
    <xf numFmtId="0" fontId="15" fillId="0" borderId="0" xfId="0" applyFont="1"/>
    <xf numFmtId="0" fontId="20" fillId="0" borderId="0" xfId="0" applyFont="1"/>
    <xf numFmtId="0" fontId="6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165" fontId="6" fillId="4" borderId="8" xfId="0" applyNumberFormat="1" applyFont="1" applyFill="1" applyBorder="1" applyAlignment="1">
      <alignment horizontal="right"/>
    </xf>
    <xf numFmtId="165" fontId="6" fillId="4" borderId="24" xfId="0" applyNumberFormat="1" applyFont="1" applyFill="1" applyBorder="1" applyAlignment="1">
      <alignment horizontal="right"/>
    </xf>
    <xf numFmtId="165" fontId="6" fillId="4" borderId="25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165" fontId="0" fillId="0" borderId="0" xfId="0" applyNumberFormat="1" applyProtection="1"/>
    <xf numFmtId="165" fontId="8" fillId="0" borderId="26" xfId="0" applyNumberFormat="1" applyFont="1" applyBorder="1" applyProtection="1"/>
    <xf numFmtId="165" fontId="8" fillId="0" borderId="27" xfId="0" applyNumberFormat="1" applyFont="1" applyBorder="1" applyProtection="1"/>
    <xf numFmtId="0" fontId="22" fillId="5" borderId="0" xfId="0" applyFont="1" applyFill="1" applyAlignment="1">
      <alignment horizontal="left"/>
    </xf>
    <xf numFmtId="0" fontId="23" fillId="5" borderId="0" xfId="0" applyFont="1" applyFill="1" applyAlignment="1">
      <alignment horizontal="right"/>
    </xf>
    <xf numFmtId="0" fontId="22" fillId="5" borderId="0" xfId="0" applyFont="1" applyFill="1" applyAlignment="1" applyProtection="1">
      <alignment horizontal="left"/>
    </xf>
    <xf numFmtId="0" fontId="24" fillId="5" borderId="0" xfId="0" applyFont="1" applyFill="1" applyProtection="1"/>
    <xf numFmtId="0" fontId="8" fillId="5" borderId="0" xfId="0" applyFont="1" applyFill="1" applyBorder="1"/>
    <xf numFmtId="0" fontId="8" fillId="5" borderId="0" xfId="0" applyFont="1" applyFill="1" applyProtection="1"/>
    <xf numFmtId="0" fontId="24" fillId="5" borderId="0" xfId="0" applyFont="1" applyFill="1" applyBorder="1" applyProtection="1"/>
    <xf numFmtId="44" fontId="24" fillId="5" borderId="28" xfId="0" applyNumberFormat="1" applyFont="1" applyFill="1" applyBorder="1" applyProtection="1"/>
    <xf numFmtId="0" fontId="0" fillId="0" borderId="0" xfId="0" applyBorder="1" applyAlignment="1">
      <alignment vertical="top" wrapText="1"/>
    </xf>
    <xf numFmtId="165" fontId="6" fillId="4" borderId="0" xfId="0" applyNumberFormat="1" applyFont="1" applyFill="1" applyBorder="1" applyAlignment="1">
      <alignment horizontal="right"/>
    </xf>
    <xf numFmtId="0" fontId="6" fillId="4" borderId="0" xfId="0" applyFont="1" applyFill="1" applyAlignment="1">
      <alignment vertical="top" wrapText="1"/>
    </xf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6" fillId="0" borderId="0" xfId="0" applyFont="1" applyBorder="1"/>
    <xf numFmtId="1" fontId="8" fillId="0" borderId="1" xfId="0" applyNumberFormat="1" applyFont="1" applyFill="1" applyBorder="1" applyAlignment="1" applyProtection="1">
      <protection locked="0"/>
    </xf>
    <xf numFmtId="0" fontId="8" fillId="0" borderId="2" xfId="0" applyFont="1" applyFill="1" applyBorder="1" applyAlignment="1" applyProtection="1">
      <protection locked="0"/>
    </xf>
    <xf numFmtId="0" fontId="8" fillId="0" borderId="3" xfId="0" applyFont="1" applyFill="1" applyBorder="1" applyAlignment="1" applyProtection="1">
      <protection locked="0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8" fillId="3" borderId="1" xfId="0" applyNumberFormat="1" applyFont="1" applyFill="1" applyBorder="1" applyAlignment="1" applyProtection="1">
      <protection locked="0"/>
    </xf>
    <xf numFmtId="165" fontId="8" fillId="3" borderId="3" xfId="0" applyNumberFormat="1" applyFont="1" applyFill="1" applyBorder="1" applyAlignment="1" applyProtection="1">
      <protection locked="0"/>
    </xf>
    <xf numFmtId="0" fontId="16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165" fontId="8" fillId="0" borderId="12" xfId="0" applyNumberFormat="1" applyFont="1" applyBorder="1" applyAlignment="1"/>
    <xf numFmtId="165" fontId="8" fillId="0" borderId="13" xfId="0" applyNumberFormat="1" applyFont="1" applyBorder="1" applyAlignment="1"/>
    <xf numFmtId="165" fontId="8" fillId="0" borderId="14" xfId="0" applyNumberFormat="1" applyFont="1" applyFill="1" applyBorder="1" applyAlignment="1" applyProtection="1">
      <alignment vertical="top" wrapText="1"/>
    </xf>
    <xf numFmtId="165" fontId="8" fillId="0" borderId="15" xfId="0" applyNumberFormat="1" applyFont="1" applyBorder="1" applyAlignment="1">
      <alignment vertical="top" wrapText="1"/>
    </xf>
    <xf numFmtId="0" fontId="0" fillId="0" borderId="5" xfId="0" applyBorder="1" applyAlignment="1">
      <alignment vertical="center"/>
    </xf>
    <xf numFmtId="165" fontId="8" fillId="0" borderId="12" xfId="0" applyNumberFormat="1" applyFont="1" applyBorder="1" applyAlignment="1" applyProtection="1"/>
    <xf numFmtId="165" fontId="8" fillId="0" borderId="13" xfId="0" applyNumberFormat="1" applyFont="1" applyBorder="1" applyAlignment="1" applyProtection="1"/>
    <xf numFmtId="0" fontId="6" fillId="4" borderId="0" xfId="0" applyFont="1" applyFill="1" applyAlignment="1">
      <alignment vertical="top" wrapText="1"/>
    </xf>
    <xf numFmtId="0" fontId="0" fillId="0" borderId="5" xfId="0" applyBorder="1" applyAlignment="1">
      <alignment vertical="top" wrapText="1"/>
    </xf>
    <xf numFmtId="165" fontId="8" fillId="0" borderId="3" xfId="0" applyNumberFormat="1" applyFont="1" applyBorder="1" applyAlignment="1" applyProtection="1">
      <protection locked="0"/>
    </xf>
    <xf numFmtId="165" fontId="8" fillId="0" borderId="29" xfId="0" applyNumberFormat="1" applyFont="1" applyBorder="1" applyAlignment="1"/>
    <xf numFmtId="0" fontId="0" fillId="0" borderId="30" xfId="0" applyBorder="1" applyAlignment="1"/>
    <xf numFmtId="0" fontId="0" fillId="0" borderId="31" xfId="0" applyBorder="1" applyAlignment="1"/>
    <xf numFmtId="0" fontId="8" fillId="0" borderId="0" xfId="0" applyFont="1" applyAlignment="1">
      <alignment vertical="center" wrapText="1"/>
    </xf>
    <xf numFmtId="165" fontId="8" fillId="0" borderId="14" xfId="0" applyNumberFormat="1" applyFont="1" applyBorder="1" applyAlignment="1" applyProtection="1"/>
    <xf numFmtId="165" fontId="8" fillId="0" borderId="15" xfId="0" applyNumberFormat="1" applyFont="1" applyBorder="1" applyAlignment="1" applyProtection="1"/>
    <xf numFmtId="165" fontId="6" fillId="0" borderId="14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165" fontId="6" fillId="4" borderId="23" xfId="0" applyNumberFormat="1" applyFont="1" applyFill="1" applyBorder="1" applyAlignment="1">
      <alignment horizontal="right"/>
    </xf>
    <xf numFmtId="165" fontId="6" fillId="4" borderId="5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erCh/AppData/Local/Microsoft/Windows/INetCache/Content.Outlook/4BB40K0C/Arbeitshilf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 EStG § 32c"/>
    </sheetNames>
    <sheetDataSet>
      <sheetData sheetId="0">
        <row r="7">
          <cell r="M7">
            <v>2014</v>
          </cell>
        </row>
        <row r="8">
          <cell r="M8">
            <v>2017</v>
          </cell>
        </row>
        <row r="9">
          <cell r="M9">
            <v>2020</v>
          </cell>
        </row>
        <row r="11">
          <cell r="M11" t="str">
            <v>ja</v>
          </cell>
        </row>
        <row r="12">
          <cell r="M12" t="str">
            <v>nein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zoomScaleNormal="100" workbookViewId="0">
      <selection activeCell="G11" sqref="G11"/>
    </sheetView>
  </sheetViews>
  <sheetFormatPr baseColWidth="10" defaultRowHeight="15" x14ac:dyDescent="0.25"/>
  <cols>
    <col min="1" max="1" width="77.140625" customWidth="1"/>
    <col min="2" max="2" width="15.5703125" customWidth="1"/>
    <col min="3" max="3" width="30.5703125" customWidth="1"/>
    <col min="4" max="4" width="15.5703125" customWidth="1"/>
    <col min="5" max="5" width="14.85546875" customWidth="1"/>
    <col min="6" max="6" width="15.140625" hidden="1" customWidth="1"/>
    <col min="7" max="8" width="15.28515625" customWidth="1"/>
    <col min="9" max="9" width="13.28515625" hidden="1" customWidth="1"/>
    <col min="10" max="10" width="15.28515625" customWidth="1"/>
    <col min="11" max="11" width="14.42578125" customWidth="1"/>
    <col min="12" max="12" width="15.7109375" hidden="1" customWidth="1"/>
    <col min="13" max="13" width="1.42578125" hidden="1" customWidth="1"/>
    <col min="14" max="14" width="14.28515625" hidden="1" customWidth="1"/>
    <col min="15" max="15" width="23.28515625" customWidth="1"/>
  </cols>
  <sheetData>
    <row r="1" spans="1:15" x14ac:dyDescent="0.25">
      <c r="A1" s="1" t="s">
        <v>0</v>
      </c>
      <c r="B1" s="1"/>
      <c r="C1" s="2"/>
      <c r="D1" s="3"/>
      <c r="E1" s="4"/>
      <c r="F1" s="3"/>
      <c r="G1" s="3"/>
      <c r="H1" s="3"/>
      <c r="I1" s="3"/>
      <c r="J1" s="3"/>
      <c r="K1" s="5"/>
      <c r="L1" s="3"/>
      <c r="O1" s="6">
        <f ca="1">TODAY()</f>
        <v>46069</v>
      </c>
    </row>
    <row r="2" spans="1:15" ht="6.75" customHeight="1" thickBot="1" x14ac:dyDescent="0.3">
      <c r="A2" s="1"/>
      <c r="B2" s="1"/>
      <c r="C2" s="2"/>
      <c r="D2" s="3"/>
      <c r="E2" s="4"/>
      <c r="F2" s="3"/>
      <c r="G2" s="3"/>
      <c r="H2" s="3"/>
      <c r="I2" s="3"/>
      <c r="J2" s="3"/>
      <c r="K2" s="3"/>
      <c r="L2" s="3"/>
    </row>
    <row r="3" spans="1:15" ht="15.75" thickBot="1" x14ac:dyDescent="0.3">
      <c r="A3" s="7" t="s">
        <v>1</v>
      </c>
      <c r="B3" s="7"/>
      <c r="C3" s="8"/>
      <c r="D3" s="89"/>
      <c r="E3" s="90"/>
      <c r="F3" s="90"/>
      <c r="G3" s="90"/>
      <c r="H3" s="90"/>
      <c r="I3" s="90"/>
      <c r="J3" s="90"/>
      <c r="K3" s="91"/>
      <c r="L3" s="3"/>
    </row>
    <row r="4" spans="1:15" ht="15.75" thickBot="1" x14ac:dyDescent="0.3">
      <c r="A4" s="7" t="s">
        <v>2</v>
      </c>
      <c r="B4" s="7"/>
      <c r="C4" s="8"/>
      <c r="D4" s="89"/>
      <c r="E4" s="90"/>
      <c r="F4" s="90"/>
      <c r="G4" s="90"/>
      <c r="H4" s="90"/>
      <c r="I4" s="90"/>
      <c r="J4" s="90"/>
      <c r="K4" s="91"/>
      <c r="L4" s="3"/>
      <c r="N4">
        <v>2014</v>
      </c>
    </row>
    <row r="5" spans="1:15" ht="6" customHeight="1" thickBot="1" x14ac:dyDescent="0.3">
      <c r="A5" s="9"/>
      <c r="B5" s="9"/>
      <c r="C5" s="9"/>
      <c r="D5" s="3"/>
      <c r="E5" s="4"/>
      <c r="F5" s="3"/>
      <c r="G5" s="3"/>
      <c r="H5" s="3"/>
      <c r="I5" s="3"/>
      <c r="J5" s="3"/>
      <c r="K5" s="3"/>
      <c r="L5" s="3"/>
      <c r="N5">
        <v>2017</v>
      </c>
    </row>
    <row r="6" spans="1:15" ht="19.5" thickBot="1" x14ac:dyDescent="0.35">
      <c r="A6" s="92" t="s">
        <v>3</v>
      </c>
      <c r="B6" s="93"/>
      <c r="C6" s="94"/>
      <c r="D6" s="94"/>
      <c r="E6" s="94"/>
      <c r="F6" s="94"/>
      <c r="G6" s="94"/>
      <c r="H6" s="94"/>
      <c r="I6" s="94"/>
      <c r="J6" s="94"/>
      <c r="K6" s="95"/>
      <c r="L6" s="3"/>
      <c r="N6">
        <v>2020</v>
      </c>
    </row>
    <row r="7" spans="1:15" ht="6.75" customHeight="1" thickBot="1" x14ac:dyDescent="0.3">
      <c r="A7" s="9"/>
      <c r="B7" s="9"/>
      <c r="C7" s="9"/>
      <c r="D7" s="3"/>
      <c r="E7" s="4"/>
      <c r="F7" s="3"/>
      <c r="G7" s="3"/>
      <c r="H7" s="3"/>
      <c r="I7" s="3"/>
      <c r="J7" s="3"/>
      <c r="K7" s="3"/>
      <c r="L7" s="3"/>
      <c r="N7">
        <v>2023</v>
      </c>
    </row>
    <row r="8" spans="1:15" ht="15.75" thickBot="1" x14ac:dyDescent="0.3">
      <c r="A8" s="7" t="s">
        <v>4</v>
      </c>
      <c r="B8" s="7"/>
      <c r="C8" s="8"/>
      <c r="D8" s="10">
        <v>2026</v>
      </c>
      <c r="E8" s="4"/>
      <c r="F8" s="3"/>
      <c r="G8" s="3"/>
      <c r="H8" s="3"/>
      <c r="I8" s="3"/>
      <c r="J8" s="3"/>
      <c r="K8" s="3"/>
      <c r="L8" s="3"/>
      <c r="N8">
        <v>2026</v>
      </c>
    </row>
    <row r="9" spans="1:15" ht="7.5" customHeight="1" x14ac:dyDescent="0.25">
      <c r="A9" s="7"/>
      <c r="B9" s="7"/>
      <c r="C9" s="8"/>
      <c r="D9" s="3"/>
      <c r="E9" s="4"/>
      <c r="F9" s="3"/>
      <c r="G9" s="3"/>
      <c r="H9" s="3"/>
      <c r="I9" s="3"/>
      <c r="J9" s="3"/>
      <c r="K9" s="3"/>
      <c r="L9" s="3"/>
    </row>
    <row r="10" spans="1:15" ht="15.75" thickBot="1" x14ac:dyDescent="0.3">
      <c r="A10" s="84" t="s">
        <v>43</v>
      </c>
      <c r="B10" s="84"/>
      <c r="C10" s="2"/>
      <c r="D10" s="3"/>
      <c r="E10" s="4"/>
      <c r="F10" s="3"/>
      <c r="G10" s="3"/>
      <c r="H10" s="3"/>
      <c r="I10" s="3"/>
      <c r="J10" s="3"/>
      <c r="K10" s="3"/>
      <c r="L10" s="3"/>
    </row>
    <row r="11" spans="1:15" ht="15.75" thickBot="1" x14ac:dyDescent="0.3">
      <c r="A11" s="49" t="s">
        <v>44</v>
      </c>
      <c r="B11" s="85">
        <f>IF((D8="")," ",(D8))</f>
        <v>2026</v>
      </c>
      <c r="C11" s="13" t="s">
        <v>5</v>
      </c>
      <c r="D11" s="86">
        <f>IF((D8="")," ",IF((D8=2014),"nicht prüfen",(D8-1)))</f>
        <v>2025</v>
      </c>
      <c r="E11" s="10"/>
      <c r="F11" s="3"/>
      <c r="G11" s="14"/>
      <c r="H11" s="4"/>
      <c r="I11" s="4"/>
      <c r="J11" s="4"/>
      <c r="K11" s="4"/>
      <c r="L11" s="14"/>
      <c r="N11" t="s">
        <v>6</v>
      </c>
    </row>
    <row r="12" spans="1:15" ht="15.75" thickBot="1" x14ac:dyDescent="0.3">
      <c r="A12" s="49" t="s">
        <v>45</v>
      </c>
      <c r="B12" s="85">
        <f>IF((D8="")," ",IF((D8=2014),"nicht prüfen",IF((D8=2017),"nicht prüfen",IF((D8=2020),"nicht prüfen",IF((D8=2023),"nicht prüfen",(D8))))))</f>
        <v>2026</v>
      </c>
      <c r="C12" s="13" t="s">
        <v>5</v>
      </c>
      <c r="D12" s="86">
        <f>IF((D8="")," ",IF((B12="nicht prüfen"),"nicht prüfen",(D8-2)))</f>
        <v>2024</v>
      </c>
      <c r="E12" s="10"/>
      <c r="F12" s="3"/>
      <c r="G12" s="14"/>
      <c r="H12" s="4"/>
      <c r="I12" s="4"/>
      <c r="J12" s="4"/>
      <c r="K12" s="4"/>
      <c r="L12" s="14"/>
      <c r="N12" t="s">
        <v>8</v>
      </c>
    </row>
    <row r="13" spans="1:15" ht="15.75" thickBot="1" x14ac:dyDescent="0.3">
      <c r="A13" s="12" t="s">
        <v>48</v>
      </c>
      <c r="B13" s="86">
        <f>IF((D8="")," ",IF((D8=2014),"nicht prüfen",IF((D8=2017),"nicht prüfen",IF((D8=2020),"nicht prüfen",(D8+1)))))</f>
        <v>2027</v>
      </c>
      <c r="C13" s="13" t="s">
        <v>5</v>
      </c>
      <c r="D13" s="86">
        <f>IF((D8="")," ",IF((B13="nicht prüfen"),"nicht prüfen",(D8-1)))</f>
        <v>2025</v>
      </c>
      <c r="E13" s="10"/>
      <c r="F13" s="3"/>
      <c r="G13" s="14"/>
      <c r="H13" s="4"/>
      <c r="I13" s="4"/>
      <c r="J13" s="4"/>
      <c r="K13" s="4"/>
      <c r="L13" s="14"/>
    </row>
    <row r="14" spans="1:15" ht="15.75" thickBot="1" x14ac:dyDescent="0.3">
      <c r="A14" s="12" t="s">
        <v>49</v>
      </c>
      <c r="B14" s="12"/>
      <c r="C14" s="13" t="s">
        <v>7</v>
      </c>
      <c r="D14" s="87">
        <f>IF(D8=""," ",(D8+1))</f>
        <v>2027</v>
      </c>
      <c r="E14" s="10"/>
      <c r="F14" s="3"/>
      <c r="G14" s="14"/>
      <c r="H14" s="4"/>
      <c r="I14" s="4"/>
      <c r="J14" s="4"/>
      <c r="K14" s="4"/>
      <c r="L14" s="14"/>
    </row>
    <row r="15" spans="1:15" ht="15.75" thickBot="1" x14ac:dyDescent="0.3">
      <c r="A15" s="8" t="s">
        <v>9</v>
      </c>
      <c r="B15" s="8"/>
      <c r="C15" s="13" t="s">
        <v>10</v>
      </c>
      <c r="D15" s="87">
        <f>IF(D8=""," ",(D8+2))</f>
        <v>2028</v>
      </c>
      <c r="E15" s="10"/>
      <c r="F15" s="3"/>
      <c r="G15" s="14"/>
      <c r="H15" s="4"/>
      <c r="I15" s="4"/>
      <c r="J15" s="4"/>
      <c r="K15" s="4"/>
      <c r="L15" s="14"/>
    </row>
    <row r="16" spans="1:15" ht="15.75" thickBot="1" x14ac:dyDescent="0.3">
      <c r="A16" s="11" t="s">
        <v>11</v>
      </c>
      <c r="B16" s="11"/>
      <c r="C16" s="2"/>
      <c r="D16" s="3"/>
      <c r="E16" s="12"/>
      <c r="F16" s="3"/>
      <c r="G16" s="3"/>
      <c r="H16" s="4"/>
      <c r="I16" s="4"/>
      <c r="J16" s="4"/>
      <c r="K16" s="4"/>
      <c r="L16" s="3"/>
    </row>
    <row r="17" spans="1:16" ht="15.75" thickBot="1" x14ac:dyDescent="0.3">
      <c r="A17" s="88" t="s">
        <v>46</v>
      </c>
      <c r="B17" s="88"/>
      <c r="C17" s="88"/>
      <c r="D17" s="3"/>
      <c r="E17" s="10"/>
      <c r="F17" s="3"/>
      <c r="G17" s="14"/>
      <c r="H17" s="4"/>
      <c r="I17" s="15"/>
      <c r="J17" s="4"/>
      <c r="K17" s="4"/>
      <c r="L17" s="14"/>
    </row>
    <row r="18" spans="1:16" ht="7.5" customHeight="1" thickBot="1" x14ac:dyDescent="0.3">
      <c r="A18" s="7"/>
      <c r="B18" s="7"/>
      <c r="C18" s="8"/>
      <c r="D18" s="3"/>
      <c r="E18" s="12"/>
      <c r="F18" s="3"/>
      <c r="G18" s="3"/>
      <c r="H18" s="4"/>
      <c r="I18" s="15"/>
      <c r="J18" s="4"/>
      <c r="K18" s="4"/>
      <c r="L18" s="3"/>
    </row>
    <row r="19" spans="1:16" ht="15.75" thickBot="1" x14ac:dyDescent="0.3">
      <c r="A19" s="16" t="s">
        <v>12</v>
      </c>
      <c r="B19" s="16"/>
      <c r="C19" s="17"/>
      <c r="D19" s="3"/>
      <c r="E19" s="18" t="str">
        <f>IF((AND((E11="nein"),(E13="nein"),(E14="nein"),(E15="nein"),(E12="nein"),(E17="ja"))),"ja",IF((AND((D11="nicht prüfen"),(B12="nicht prüfen"),(B13="nicht prüfen"),(E14="nein"),(E15="nein"),(E17="ja"))),"ja",IF((AND((B13="nicht prüfen"),(B12="nicht prüfen"),(E11="nein"),(E14="nein"),(E15="nein"),(E17="ja"))),"ja",IF((AND((B12="nicht prüfen"),(E13="nein"),(E11="nein"),(E14="nein"),(E15="nein"),(E17="ja"))),"ja","nein"))))</f>
        <v>nein</v>
      </c>
      <c r="F19" s="3"/>
      <c r="G19" s="3"/>
      <c r="H19" s="4"/>
      <c r="I19" s="15"/>
      <c r="J19" s="4"/>
      <c r="K19" s="4"/>
      <c r="L19" s="19"/>
    </row>
    <row r="20" spans="1:16" ht="10.5" customHeight="1" x14ac:dyDescent="0.25">
      <c r="A20" s="8"/>
      <c r="B20" s="8"/>
      <c r="C20" s="8"/>
      <c r="D20" s="3"/>
      <c r="E20" s="3"/>
      <c r="F20" s="3"/>
      <c r="G20" s="3"/>
      <c r="H20" s="4"/>
      <c r="I20" s="15"/>
      <c r="J20" s="4"/>
      <c r="K20" s="4"/>
      <c r="L20" s="3"/>
    </row>
    <row r="21" spans="1:16" ht="15.75" thickBot="1" x14ac:dyDescent="0.3">
      <c r="A21" s="1" t="s">
        <v>13</v>
      </c>
      <c r="B21" s="1"/>
      <c r="C21" s="2"/>
      <c r="D21" s="3"/>
      <c r="E21" s="3"/>
      <c r="F21" s="3"/>
      <c r="G21" s="3"/>
      <c r="H21" s="3"/>
      <c r="I21" s="15"/>
      <c r="J21" s="3"/>
      <c r="K21" s="3"/>
      <c r="L21" s="3"/>
    </row>
    <row r="22" spans="1:16" ht="15.75" thickBot="1" x14ac:dyDescent="0.3">
      <c r="A22" s="20"/>
      <c r="B22" s="20"/>
      <c r="C22" s="20"/>
      <c r="D22" s="96">
        <f>IF(D8=""," ",D8)</f>
        <v>2026</v>
      </c>
      <c r="E22" s="97"/>
      <c r="F22" s="12"/>
      <c r="G22" s="96">
        <f>IF(D8=""," ",(D8+1))</f>
        <v>2027</v>
      </c>
      <c r="H22" s="97"/>
      <c r="I22" s="21"/>
      <c r="J22" s="96">
        <f>IF(D8=""," ",(D8+2))</f>
        <v>2028</v>
      </c>
      <c r="K22" s="97"/>
    </row>
    <row r="23" spans="1:16" ht="15.75" thickBot="1" x14ac:dyDescent="0.3">
      <c r="A23" s="22" t="s">
        <v>14</v>
      </c>
      <c r="B23" s="22"/>
      <c r="C23" s="20"/>
      <c r="D23" s="23" t="s">
        <v>15</v>
      </c>
      <c r="E23" s="23" t="s">
        <v>16</v>
      </c>
      <c r="F23" s="12"/>
      <c r="G23" s="23" t="s">
        <v>15</v>
      </c>
      <c r="H23" s="23" t="s">
        <v>16</v>
      </c>
      <c r="I23" s="21"/>
      <c r="J23" s="23" t="s">
        <v>15</v>
      </c>
      <c r="K23" s="23" t="s">
        <v>16</v>
      </c>
    </row>
    <row r="24" spans="1:16" x14ac:dyDescent="0.25">
      <c r="A24" s="115" t="s">
        <v>17</v>
      </c>
      <c r="B24" s="115"/>
      <c r="C24" s="101"/>
      <c r="D24" s="24"/>
      <c r="E24" s="25"/>
      <c r="F24" s="26"/>
      <c r="G24" s="24"/>
      <c r="H24" s="25"/>
      <c r="I24" s="27"/>
      <c r="J24" s="24"/>
      <c r="K24" s="25"/>
    </row>
    <row r="25" spans="1:16" ht="33.75" customHeight="1" x14ac:dyDescent="0.25">
      <c r="A25" s="100" t="s">
        <v>38</v>
      </c>
      <c r="B25" s="100"/>
      <c r="C25" s="101"/>
      <c r="D25" s="28"/>
      <c r="E25" s="29"/>
      <c r="F25" s="26"/>
      <c r="G25" s="28"/>
      <c r="H25" s="29"/>
      <c r="I25" s="27"/>
      <c r="J25" s="28"/>
      <c r="K25" s="29"/>
    </row>
    <row r="26" spans="1:16" ht="29.25" customHeight="1" x14ac:dyDescent="0.25">
      <c r="A26" s="100" t="s">
        <v>39</v>
      </c>
      <c r="B26" s="100"/>
      <c r="C26" s="101"/>
      <c r="D26" s="28"/>
      <c r="E26" s="29"/>
      <c r="F26" s="26"/>
      <c r="G26" s="28"/>
      <c r="H26" s="29"/>
      <c r="I26" s="27"/>
      <c r="J26" s="28"/>
      <c r="K26" s="29"/>
    </row>
    <row r="27" spans="1:16" x14ac:dyDescent="0.25">
      <c r="A27" s="100" t="s">
        <v>42</v>
      </c>
      <c r="B27" s="100"/>
      <c r="C27" s="101"/>
      <c r="D27" s="28"/>
      <c r="E27" s="29"/>
      <c r="F27" s="26"/>
      <c r="G27" s="28"/>
      <c r="H27" s="29"/>
      <c r="I27" s="27"/>
      <c r="J27" s="28"/>
      <c r="K27" s="29"/>
    </row>
    <row r="28" spans="1:16" ht="26.25" customHeight="1" thickBot="1" x14ac:dyDescent="0.3">
      <c r="A28" s="100" t="s">
        <v>40</v>
      </c>
      <c r="B28" s="100"/>
      <c r="C28" s="106"/>
      <c r="D28" s="31"/>
      <c r="E28" s="32"/>
      <c r="F28" s="26"/>
      <c r="G28" s="31"/>
      <c r="H28" s="32"/>
      <c r="I28" s="27"/>
      <c r="J28" s="31"/>
      <c r="K28" s="32"/>
    </row>
    <row r="29" spans="1:16" ht="15.75" thickBot="1" x14ac:dyDescent="0.3">
      <c r="A29" s="33" t="s">
        <v>18</v>
      </c>
      <c r="B29" s="33"/>
      <c r="C29" s="30"/>
      <c r="D29" s="102">
        <f>D24+E24-SUM(D25:D28)-SUM(E25:E28)</f>
        <v>0</v>
      </c>
      <c r="E29" s="103"/>
      <c r="F29" s="26"/>
      <c r="G29" s="102">
        <f t="shared" ref="G29" si="0">G24+H24-SUM(G25:G28)-SUM(H25:H28)</f>
        <v>0</v>
      </c>
      <c r="H29" s="103"/>
      <c r="I29" s="34"/>
      <c r="J29" s="102">
        <f t="shared" ref="J29" si="1">J24+K24-SUM(J25:J28)-SUM(K25:K28)</f>
        <v>0</v>
      </c>
      <c r="K29" s="103"/>
    </row>
    <row r="30" spans="1:16" ht="0.75" hidden="1" customHeight="1" x14ac:dyDescent="0.25">
      <c r="A30" s="35"/>
      <c r="B30" s="35"/>
      <c r="C30" s="36"/>
      <c r="D30" s="37">
        <f>D24-SUM(D25:D28)</f>
        <v>0</v>
      </c>
      <c r="E30" s="37">
        <f t="shared" ref="E30:K30" si="2">E24-SUM(E25:E28)</f>
        <v>0</v>
      </c>
      <c r="F30" s="37"/>
      <c r="G30" s="37">
        <f t="shared" si="2"/>
        <v>0</v>
      </c>
      <c r="H30" s="37">
        <f t="shared" si="2"/>
        <v>0</v>
      </c>
      <c r="I30" s="37"/>
      <c r="J30" s="37">
        <f t="shared" si="2"/>
        <v>0</v>
      </c>
      <c r="K30" s="37">
        <f t="shared" si="2"/>
        <v>0</v>
      </c>
      <c r="O30" s="38" t="str">
        <f>IF((D30+G30+J30)=0," ",D30+G30+J30)</f>
        <v xml:space="preserve"> </v>
      </c>
      <c r="P30" t="str">
        <f>IF((E30+H30+K30)=0," ",E30+H30+K30)</f>
        <v xml:space="preserve"> </v>
      </c>
    </row>
    <row r="31" spans="1:16" ht="15.75" thickBot="1" x14ac:dyDescent="0.3">
      <c r="A31" s="39"/>
      <c r="B31" s="39"/>
      <c r="C31" s="40"/>
      <c r="D31" s="41"/>
      <c r="E31" s="41"/>
      <c r="F31" s="12"/>
      <c r="G31" s="41"/>
      <c r="H31" s="41"/>
      <c r="I31" s="21"/>
      <c r="J31" s="41"/>
      <c r="K31" s="41"/>
    </row>
    <row r="32" spans="1:16" x14ac:dyDescent="0.25">
      <c r="A32" s="42" t="s">
        <v>19</v>
      </c>
      <c r="B32" s="42"/>
      <c r="C32" s="43"/>
      <c r="D32" s="104">
        <f>SUM(D24:E24)-D29</f>
        <v>0</v>
      </c>
      <c r="E32" s="105"/>
      <c r="F32" s="44"/>
      <c r="G32" s="104">
        <f>SUM(G24:H24)-G29</f>
        <v>0</v>
      </c>
      <c r="H32" s="105"/>
      <c r="I32" s="45"/>
      <c r="J32" s="104">
        <f>SUM(J24:K24)-J29</f>
        <v>0</v>
      </c>
      <c r="K32" s="105"/>
    </row>
    <row r="33" spans="1:15" x14ac:dyDescent="0.25">
      <c r="A33" s="35" t="s">
        <v>20</v>
      </c>
      <c r="B33" s="35"/>
      <c r="C33" s="36"/>
      <c r="D33" s="28"/>
      <c r="E33" s="46"/>
      <c r="F33" s="47">
        <f>IF(SUM(D33:E33)&lt;0,0,SUM(D33:E33))</f>
        <v>0</v>
      </c>
      <c r="G33" s="28"/>
      <c r="H33" s="29"/>
      <c r="I33" s="48">
        <f>IF(SUM(G33:H33)&lt;0,0,SUM(G33:H33))</f>
        <v>0</v>
      </c>
      <c r="J33" s="46"/>
      <c r="K33" s="29"/>
      <c r="L33" s="38">
        <f>IF(SUM(J33:K33)&lt;0,0,SUM(J33:K33))</f>
        <v>0</v>
      </c>
    </row>
    <row r="34" spans="1:15" x14ac:dyDescent="0.25">
      <c r="A34" s="49" t="s">
        <v>21</v>
      </c>
      <c r="B34" s="49"/>
      <c r="D34" s="28"/>
      <c r="E34" s="46"/>
      <c r="F34" s="47">
        <f t="shared" ref="F34:F38" si="3">IF(SUM(D34:E34)&lt;0,0,SUM(D34:E34))</f>
        <v>0</v>
      </c>
      <c r="G34" s="28"/>
      <c r="H34" s="29"/>
      <c r="I34" s="48">
        <f t="shared" ref="I34:I38" si="4">IF(SUM(G34:H34)&lt;0,0,SUM(G34:H34))</f>
        <v>0</v>
      </c>
      <c r="J34" s="46"/>
      <c r="K34" s="29"/>
      <c r="L34" s="38">
        <f t="shared" ref="L34:L38" si="5">IF(SUM(J34:K34)&lt;0,0,SUM(J34:K34))</f>
        <v>0</v>
      </c>
    </row>
    <row r="35" spans="1:15" x14ac:dyDescent="0.25">
      <c r="A35" s="49" t="s">
        <v>22</v>
      </c>
      <c r="B35" s="49"/>
      <c r="D35" s="28"/>
      <c r="E35" s="46"/>
      <c r="F35" s="47">
        <f t="shared" si="3"/>
        <v>0</v>
      </c>
      <c r="G35" s="28"/>
      <c r="H35" s="29"/>
      <c r="I35" s="48">
        <f t="shared" si="4"/>
        <v>0</v>
      </c>
      <c r="J35" s="46"/>
      <c r="K35" s="29"/>
      <c r="L35" s="38">
        <f t="shared" si="5"/>
        <v>0</v>
      </c>
    </row>
    <row r="36" spans="1:15" x14ac:dyDescent="0.25">
      <c r="A36" s="49" t="s">
        <v>23</v>
      </c>
      <c r="B36" s="49"/>
      <c r="D36" s="28"/>
      <c r="E36" s="46"/>
      <c r="F36" s="47">
        <f t="shared" si="3"/>
        <v>0</v>
      </c>
      <c r="G36" s="28"/>
      <c r="H36" s="29"/>
      <c r="I36" s="48">
        <f t="shared" si="4"/>
        <v>0</v>
      </c>
      <c r="J36" s="46"/>
      <c r="K36" s="29"/>
      <c r="L36" s="38">
        <f t="shared" si="5"/>
        <v>0</v>
      </c>
    </row>
    <row r="37" spans="1:15" x14ac:dyDescent="0.25">
      <c r="A37" s="50" t="s">
        <v>24</v>
      </c>
      <c r="B37" s="50"/>
      <c r="C37" s="51"/>
      <c r="D37" s="52"/>
      <c r="E37" s="53"/>
      <c r="F37" s="54">
        <f t="shared" si="3"/>
        <v>0</v>
      </c>
      <c r="G37" s="52"/>
      <c r="H37" s="55"/>
      <c r="I37" s="56">
        <f t="shared" si="4"/>
        <v>0</v>
      </c>
      <c r="J37" s="53"/>
      <c r="K37" s="55"/>
      <c r="L37" s="57">
        <f t="shared" si="5"/>
        <v>0</v>
      </c>
      <c r="M37" s="51"/>
      <c r="N37" s="51"/>
      <c r="O37" s="51"/>
    </row>
    <row r="38" spans="1:15" ht="15.75" thickBot="1" x14ac:dyDescent="0.3">
      <c r="A38" s="49" t="s">
        <v>25</v>
      </c>
      <c r="B38" s="49"/>
      <c r="D38" s="31"/>
      <c r="E38" s="58"/>
      <c r="F38" s="59">
        <f t="shared" si="3"/>
        <v>0</v>
      </c>
      <c r="G38" s="31"/>
      <c r="H38" s="32"/>
      <c r="I38" s="60">
        <f t="shared" si="4"/>
        <v>0</v>
      </c>
      <c r="J38" s="58"/>
      <c r="K38" s="32"/>
      <c r="L38" s="38">
        <f t="shared" si="5"/>
        <v>0</v>
      </c>
    </row>
    <row r="39" spans="1:15" ht="15.75" thickBot="1" x14ac:dyDescent="0.3">
      <c r="A39" s="49" t="s">
        <v>26</v>
      </c>
      <c r="B39" s="49"/>
      <c r="D39" s="102">
        <f>IF((D29+D32)&lt;0,SUM(F33:F38),(SUM(F33:F38)+D29+D32))</f>
        <v>0</v>
      </c>
      <c r="E39" s="103"/>
      <c r="F39" s="26"/>
      <c r="G39" s="102">
        <f>IF((G32+G29)&lt;0,SUM(I33:I38),(SUM(I33:I38)+G32+G29))</f>
        <v>0</v>
      </c>
      <c r="H39" s="103"/>
      <c r="I39" s="34"/>
      <c r="J39" s="102">
        <f>IF((J32+J29)&lt;0,SUM(L33:L38),(SUM(L33:L38)+J32+J29))</f>
        <v>0</v>
      </c>
      <c r="K39" s="103"/>
    </row>
    <row r="40" spans="1:15" ht="8.25" customHeight="1" thickBot="1" x14ac:dyDescent="0.3">
      <c r="D40" s="49"/>
      <c r="E40" s="49"/>
      <c r="F40" s="12"/>
      <c r="G40" s="49"/>
      <c r="H40" s="49"/>
      <c r="I40" s="21"/>
      <c r="J40" s="49"/>
      <c r="K40" s="49"/>
    </row>
    <row r="41" spans="1:15" ht="15.75" thickBot="1" x14ac:dyDescent="0.3">
      <c r="A41" s="49" t="s">
        <v>27</v>
      </c>
      <c r="B41" s="49"/>
      <c r="D41" s="98"/>
      <c r="E41" s="99"/>
      <c r="F41" s="26"/>
      <c r="G41" s="98"/>
      <c r="H41" s="99"/>
      <c r="I41" s="34"/>
      <c r="J41" s="98"/>
      <c r="K41" s="99"/>
    </row>
    <row r="42" spans="1:15" ht="9.75" customHeight="1" x14ac:dyDescent="0.25">
      <c r="A42" s="49"/>
      <c r="B42" s="49"/>
      <c r="D42" s="49"/>
      <c r="E42" s="49"/>
      <c r="F42" s="12"/>
      <c r="G42" s="49"/>
      <c r="H42" s="49"/>
      <c r="I42" s="21"/>
      <c r="J42" s="49"/>
      <c r="K42" s="49"/>
    </row>
    <row r="43" spans="1:15" ht="15.75" thickBot="1" x14ac:dyDescent="0.3">
      <c r="A43" s="61" t="s">
        <v>28</v>
      </c>
      <c r="B43" s="61"/>
      <c r="C43" s="62"/>
      <c r="D43" s="49"/>
      <c r="E43" s="49"/>
      <c r="F43" s="12"/>
      <c r="G43" s="49"/>
      <c r="H43" s="49"/>
      <c r="I43" s="21"/>
      <c r="J43" s="49"/>
      <c r="K43" s="49"/>
    </row>
    <row r="44" spans="1:15" ht="16.5" customHeight="1" x14ac:dyDescent="0.25">
      <c r="A44" s="49" t="s">
        <v>29</v>
      </c>
      <c r="B44" s="49"/>
      <c r="D44" s="118" t="str">
        <f>IF(E19="nein","keine Tarifermäßigung",IF(AND((D24=""),(E24=""),(G24=""),(H24="")),"keine Tarifermäßigung",IF(AND((J24=""),(K24=""),(G24=""),(H24="")),"keine Tarifermäßigung",IF(AND((D24)="",(E24=""),(J24=""),(K24="")),"keine Tarifermäßigung",ROUNDUP(SUM(D29:K29)/3,0)))))</f>
        <v>keine Tarifermäßigung</v>
      </c>
      <c r="E44" s="119"/>
      <c r="F44" s="26"/>
      <c r="G44" s="118" t="str">
        <f>D44</f>
        <v>keine Tarifermäßigung</v>
      </c>
      <c r="H44" s="119"/>
      <c r="I44" s="34"/>
      <c r="J44" s="118" t="str">
        <f>D44</f>
        <v>keine Tarifermäßigung</v>
      </c>
      <c r="K44" s="119"/>
      <c r="M44" s="40"/>
    </row>
    <row r="45" spans="1:15" ht="0.75" customHeight="1" x14ac:dyDescent="0.25">
      <c r="A45" s="63" t="s">
        <v>30</v>
      </c>
      <c r="B45" s="83"/>
      <c r="C45" s="64"/>
      <c r="D45" s="120" t="str">
        <f>IF((D44="keine Tarifermäßigung")," ",D44+D32-D24-E24)</f>
        <v xml:space="preserve"> </v>
      </c>
      <c r="E45" s="121"/>
      <c r="F45" s="26"/>
      <c r="G45" s="120" t="str">
        <f>IF((G44="keine Tarifermäßigung")," ",G44+G32-G24-H24)</f>
        <v xml:space="preserve"> </v>
      </c>
      <c r="H45" s="121"/>
      <c r="I45" s="34"/>
      <c r="J45" s="120" t="str">
        <f>IF((J44="keine Tarifermäßigung")," ",J44+J32-J24-K24)</f>
        <v xml:space="preserve"> </v>
      </c>
      <c r="K45" s="121"/>
      <c r="M45" s="40"/>
    </row>
    <row r="46" spans="1:15" ht="30" customHeight="1" thickBot="1" x14ac:dyDescent="0.3">
      <c r="A46" s="109" t="s">
        <v>47</v>
      </c>
      <c r="B46" s="109"/>
      <c r="C46" s="110"/>
      <c r="D46" s="65" t="str">
        <f>IF($D$45=" "," ",IF(O30=" "," ",O30/3+SUM(D25:D28)-D24))</f>
        <v xml:space="preserve"> </v>
      </c>
      <c r="E46" s="66" t="str">
        <f>IF($D$45=" "," ",IF(P30=" "," ",P30/3+SUM(E25:E28)-E24))</f>
        <v xml:space="preserve"> </v>
      </c>
      <c r="F46" s="67" t="str">
        <f t="shared" ref="F46:I46" si="6">IF($D$45=" "," ",IF(Q30=" "," ",Q30/3+SUM(F25:F28)-F24))</f>
        <v xml:space="preserve"> </v>
      </c>
      <c r="G46" s="65" t="str">
        <f>IF($D$45=" "," ",IF(O30=" "," ",O30/3+SUM(G25:G28)-G24))</f>
        <v xml:space="preserve"> </v>
      </c>
      <c r="H46" s="66" t="str">
        <f>IF($D$45=" "," ",IF(P30=" "," ",P30/3+SUM(H25:H28)-H24))</f>
        <v xml:space="preserve"> </v>
      </c>
      <c r="I46" s="67" t="str">
        <f t="shared" si="6"/>
        <v xml:space="preserve"> </v>
      </c>
      <c r="J46" s="65" t="str">
        <f>IF($D$45=" "," ",IF(O30=" "," ",O30/3+SUM(J25:J28)-J24))</f>
        <v xml:space="preserve"> </v>
      </c>
      <c r="K46" s="66" t="str">
        <f>IF($D$45=" "," ",IF(P30=" "," ",P30/3+SUM(K25:K28)-K24))</f>
        <v xml:space="preserve"> </v>
      </c>
      <c r="L46" s="68" t="str">
        <f>IF($D$45=" "," ",ROUNDUP(W30/3+SUM(L25:L28)-L24,0))</f>
        <v xml:space="preserve"> </v>
      </c>
      <c r="M46" s="68" t="str">
        <f>IF($D$45=" "," ",ROUNDUP(X30/3+SUM(M25:M28)-M24,0))</f>
        <v xml:space="preserve"> </v>
      </c>
      <c r="N46" s="68"/>
    </row>
    <row r="47" spans="1:15" ht="21" customHeight="1" thickBot="1" x14ac:dyDescent="0.3">
      <c r="A47" s="35" t="s">
        <v>41</v>
      </c>
      <c r="B47" s="35"/>
      <c r="C47" s="81"/>
      <c r="D47" s="98"/>
      <c r="E47" s="111"/>
      <c r="F47" s="82"/>
      <c r="G47" s="98"/>
      <c r="H47" s="111"/>
      <c r="I47" s="82"/>
      <c r="J47" s="98"/>
      <c r="K47" s="111"/>
      <c r="L47" s="68"/>
      <c r="M47" s="68"/>
      <c r="N47" s="68"/>
    </row>
    <row r="48" spans="1:15" hidden="1" x14ac:dyDescent="0.25">
      <c r="A48" s="35"/>
      <c r="B48" s="35"/>
      <c r="C48" s="81"/>
      <c r="D48" s="112">
        <f>IF((SUM(D36:E36)+D47)&lt;0,0,(SUM(D36:E36)+D47))</f>
        <v>0</v>
      </c>
      <c r="E48" s="113"/>
      <c r="F48" s="54"/>
      <c r="G48" s="112">
        <f>IF((SUM(G36:H36)+G47)&lt;0,0,(SUM(G36:H36)+G47))</f>
        <v>0</v>
      </c>
      <c r="H48" s="113"/>
      <c r="I48" s="54"/>
      <c r="J48" s="112">
        <f>IF((SUM(J36:K36)+J47)&lt;0,0,(SUM(J36:K36)+J47))</f>
        <v>0</v>
      </c>
      <c r="K48" s="114"/>
      <c r="L48" s="68"/>
      <c r="M48" s="68"/>
      <c r="N48" s="68"/>
    </row>
    <row r="49" spans="1:15" ht="15.75" thickBot="1" x14ac:dyDescent="0.3">
      <c r="A49" s="35" t="s">
        <v>31</v>
      </c>
      <c r="B49" s="35"/>
      <c r="C49" s="36"/>
      <c r="D49" s="102" t="str">
        <f>IF(D45=" "," ",IF((D44+D32)&lt;0,(SUM(F33:F35)+SUM(F37:F38)+D48),(SUM(F33:F35)+SUM(F37:F38)+D48+D44+D32)))</f>
        <v xml:space="preserve"> </v>
      </c>
      <c r="E49" s="103"/>
      <c r="F49" s="26"/>
      <c r="G49" s="102" t="str">
        <f>IF(G45=" "," ",IF((G44+G32)&lt;0,(SUM(I33:I35)+SUM(I37:I38)+G48),(SUM(I33:I35)+SUM(I37:I38)+G48+G44+G32)))</f>
        <v xml:space="preserve"> </v>
      </c>
      <c r="H49" s="103"/>
      <c r="I49" s="34"/>
      <c r="J49" s="102" t="str">
        <f>IF(J45=" "," ",IF((J44+J32)&lt;0,(SUM(L33:L35)+SUM(L37:L38)+J48),(SUM(L33:L35)+SUM(L37:L38)+J48+J44+J32)))</f>
        <v xml:space="preserve"> </v>
      </c>
      <c r="K49" s="103"/>
    </row>
    <row r="50" spans="1:15" x14ac:dyDescent="0.25">
      <c r="A50" s="35"/>
      <c r="B50" s="35"/>
      <c r="C50" s="36"/>
      <c r="D50" s="37"/>
      <c r="E50" s="37"/>
      <c r="F50" s="26"/>
      <c r="G50" s="37"/>
      <c r="H50" s="37"/>
      <c r="I50" s="34"/>
      <c r="J50" s="37"/>
      <c r="K50" s="37"/>
    </row>
    <row r="51" spans="1:15" ht="0.75" customHeight="1" thickBot="1" x14ac:dyDescent="0.3">
      <c r="A51" s="49"/>
      <c r="B51" s="49"/>
      <c r="D51" s="49"/>
      <c r="E51" s="49"/>
      <c r="F51" s="12"/>
      <c r="G51" s="49"/>
      <c r="H51" s="49"/>
      <c r="I51" s="21"/>
      <c r="J51" s="49"/>
      <c r="K51" s="49"/>
    </row>
    <row r="52" spans="1:15" ht="15.75" thickBot="1" x14ac:dyDescent="0.3">
      <c r="A52" s="49" t="s">
        <v>32</v>
      </c>
      <c r="B52" s="49"/>
      <c r="D52" s="98"/>
      <c r="E52" s="111"/>
      <c r="F52" s="26"/>
      <c r="G52" s="98"/>
      <c r="H52" s="111"/>
      <c r="I52" s="34"/>
      <c r="J52" s="98"/>
      <c r="K52" s="111"/>
    </row>
    <row r="53" spans="1:15" ht="8.25" customHeight="1" x14ac:dyDescent="0.25">
      <c r="D53" s="21"/>
      <c r="E53" s="21"/>
      <c r="F53" s="12"/>
      <c r="G53" s="21"/>
      <c r="H53" s="21"/>
      <c r="I53" s="21"/>
      <c r="J53" s="21"/>
      <c r="K53" s="21"/>
      <c r="M53" s="15"/>
      <c r="N53" s="15"/>
      <c r="O53" s="15"/>
    </row>
    <row r="54" spans="1:15" ht="15.75" thickBot="1" x14ac:dyDescent="0.3">
      <c r="A54" s="22" t="s">
        <v>33</v>
      </c>
      <c r="B54" s="22"/>
      <c r="C54" s="20"/>
      <c r="D54" s="21"/>
      <c r="E54" s="21"/>
      <c r="F54" s="12"/>
      <c r="G54" s="21"/>
      <c r="H54" s="21"/>
      <c r="I54" s="21"/>
      <c r="J54" s="21"/>
      <c r="K54" s="21"/>
      <c r="M54" s="15"/>
      <c r="N54" s="15"/>
      <c r="O54" s="69" t="s">
        <v>34</v>
      </c>
    </row>
    <row r="55" spans="1:15" x14ac:dyDescent="0.25">
      <c r="A55" s="49" t="s">
        <v>35</v>
      </c>
      <c r="B55" s="49"/>
      <c r="D55" s="116" t="str">
        <f>IF(D45=" "," ",ROUNDUP(IF(D29&lt;0,0,IF(D41*D29=0,0,(D29*D41/D39))),0))</f>
        <v xml:space="preserve"> </v>
      </c>
      <c r="E55" s="117"/>
      <c r="F55" s="26"/>
      <c r="G55" s="116" t="str">
        <f>IF(G45=" "," ",ROUNDUP(IF(G29&lt;0,0,IF(G41*G29=0,0,(G29*G41/G39))),0))</f>
        <v xml:space="preserve"> </v>
      </c>
      <c r="H55" s="117"/>
      <c r="I55" s="34"/>
      <c r="J55" s="116" t="str">
        <f>IF(J45=" "," ",ROUNDUP(IF(J29&lt;0,0,IF(J41*J29=0,0,(J29*J41/J39))),0))</f>
        <v xml:space="preserve"> </v>
      </c>
      <c r="K55" s="117"/>
      <c r="L55" s="38"/>
      <c r="M55" s="70"/>
      <c r="N55" s="70"/>
      <c r="O55" s="71">
        <f>SUM(D55:K55)</f>
        <v>0</v>
      </c>
    </row>
    <row r="56" spans="1:15" ht="15.75" thickBot="1" x14ac:dyDescent="0.3">
      <c r="A56" s="49" t="s">
        <v>36</v>
      </c>
      <c r="B56" s="49"/>
      <c r="D56" s="107" t="str">
        <f>IF(D45=" "," ",ROUNDUP(IF(D44&lt;0,0,IF(D52*D44=0,0,(D52*D44/D49))),0))</f>
        <v xml:space="preserve"> </v>
      </c>
      <c r="E56" s="108"/>
      <c r="F56" s="26"/>
      <c r="G56" s="107" t="str">
        <f>IF(G45=" "," ",ROUNDUP(IF(G44&lt;0,0,IF(G52*G44=0,0,(G52*G44/G49))),0))</f>
        <v xml:space="preserve"> </v>
      </c>
      <c r="H56" s="108"/>
      <c r="I56" s="34"/>
      <c r="J56" s="107" t="str">
        <f>IF(J45=" "," ",ROUNDUP(IF(J44&lt;0,0,IF(J52*J44=0,0,(J52*J44/J49))),0))</f>
        <v xml:space="preserve"> </v>
      </c>
      <c r="K56" s="108"/>
      <c r="L56" s="38"/>
      <c r="M56" s="70"/>
      <c r="N56" s="70"/>
      <c r="O56" s="72" t="str">
        <f>IF(D52=""," ",IF(G52=""," ",IF(J52=""," ",SUM(D56:K56))))</f>
        <v xml:space="preserve"> </v>
      </c>
    </row>
    <row r="57" spans="1:15" x14ac:dyDescent="0.25">
      <c r="A57" s="49"/>
      <c r="B57" s="49"/>
      <c r="D57" s="21"/>
      <c r="E57" s="21"/>
      <c r="F57" s="12"/>
      <c r="G57" s="21"/>
      <c r="H57" s="21"/>
      <c r="I57" s="21"/>
      <c r="J57" s="21"/>
      <c r="K57" s="21"/>
      <c r="M57" s="15"/>
      <c r="N57" s="15"/>
      <c r="O57" s="15"/>
    </row>
    <row r="58" spans="1:15" ht="19.5" thickBot="1" x14ac:dyDescent="0.35">
      <c r="A58" s="73" t="s">
        <v>37</v>
      </c>
      <c r="B58" s="73"/>
      <c r="C58" s="74"/>
      <c r="D58" s="75">
        <f>IF(D8=""," ",(D8+2))</f>
        <v>2028</v>
      </c>
      <c r="E58" s="76"/>
      <c r="F58" s="77"/>
      <c r="G58" s="76"/>
      <c r="H58" s="76"/>
      <c r="I58" s="78"/>
      <c r="J58" s="76"/>
      <c r="K58" s="79"/>
      <c r="M58" s="15"/>
      <c r="N58" s="15"/>
      <c r="O58" s="80" t="str">
        <f>IF(O56=" ","Eingaben fehlen",IF(O56-O55&gt;0,0,IF(O56-O55=0,0,(O56-O55)*(-1))))</f>
        <v>Eingaben fehlen</v>
      </c>
    </row>
    <row r="59" spans="1:15" ht="15.75" thickTop="1" x14ac:dyDescent="0.25"/>
  </sheetData>
  <sheetProtection algorithmName="SHA-512" hashValue="JnchsisgQQZmZ86kUOSaIeqmD7eYWyOcv0t72vsdzSUWPsDm7KBhVcwKbdRDKhU9t2bpXL520JR/P+kLsL0UQA==" saltValue="L4O+ay+pYuHfDLj/KuTFSw==" spinCount="100000" sheet="1" objects="1" scenarios="1"/>
  <mergeCells count="48">
    <mergeCell ref="A24:C24"/>
    <mergeCell ref="A26:C26"/>
    <mergeCell ref="D55:E55"/>
    <mergeCell ref="G55:H55"/>
    <mergeCell ref="J55:K55"/>
    <mergeCell ref="D44:E44"/>
    <mergeCell ref="G44:H44"/>
    <mergeCell ref="J44:K44"/>
    <mergeCell ref="D45:E45"/>
    <mergeCell ref="G45:H45"/>
    <mergeCell ref="J45:K45"/>
    <mergeCell ref="D39:E39"/>
    <mergeCell ref="G39:H39"/>
    <mergeCell ref="J39:K39"/>
    <mergeCell ref="D41:E41"/>
    <mergeCell ref="G41:H41"/>
    <mergeCell ref="D56:E56"/>
    <mergeCell ref="G56:H56"/>
    <mergeCell ref="J56:K56"/>
    <mergeCell ref="A46:C46"/>
    <mergeCell ref="D49:E49"/>
    <mergeCell ref="G49:H49"/>
    <mergeCell ref="J49:K49"/>
    <mergeCell ref="D52:E52"/>
    <mergeCell ref="G52:H52"/>
    <mergeCell ref="J52:K52"/>
    <mergeCell ref="D47:E47"/>
    <mergeCell ref="G47:H47"/>
    <mergeCell ref="J47:K47"/>
    <mergeCell ref="D48:E48"/>
    <mergeCell ref="G48:H48"/>
    <mergeCell ref="J48:K48"/>
    <mergeCell ref="J41:K41"/>
    <mergeCell ref="A25:C25"/>
    <mergeCell ref="A27:C27"/>
    <mergeCell ref="D29:E29"/>
    <mergeCell ref="G29:H29"/>
    <mergeCell ref="J29:K29"/>
    <mergeCell ref="D32:E32"/>
    <mergeCell ref="G32:H32"/>
    <mergeCell ref="J32:K32"/>
    <mergeCell ref="A28:C28"/>
    <mergeCell ref="D3:K3"/>
    <mergeCell ref="D4:K4"/>
    <mergeCell ref="A6:K6"/>
    <mergeCell ref="D22:E22"/>
    <mergeCell ref="G22:H22"/>
    <mergeCell ref="J22:K22"/>
  </mergeCells>
  <dataValidations count="7">
    <dataValidation type="whole" allowBlank="1" showInputMessage="1" showErrorMessage="1" sqref="G33:H38 D33:E38 J33:K38" xr:uid="{00000000-0002-0000-0000-000000000000}">
      <formula1>-10000000000</formula1>
      <formula2>10000000000</formula2>
    </dataValidation>
    <dataValidation type="whole" allowBlank="1" showInputMessage="1" showErrorMessage="1" sqref="G41:K41 G52:K52 D52:E52 D41:E41 I33:I38" xr:uid="{00000000-0002-0000-0000-000001000000}">
      <formula1>0</formula1>
      <formula2>10000000000</formula2>
    </dataValidation>
    <dataValidation type="list" allowBlank="1" showInputMessage="1" showErrorMessage="1" sqref="D8" xr:uid="{00000000-0002-0000-0000-000002000000}">
      <formula1>$N$4:$N$8</formula1>
    </dataValidation>
    <dataValidation type="list" allowBlank="1" showInputMessage="1" showErrorMessage="1" sqref="E17" xr:uid="{00000000-0002-0000-0000-000003000000}">
      <formula1>$N$11:$N$12</formula1>
    </dataValidation>
    <dataValidation type="whole" allowBlank="1" showInputMessage="1" showErrorMessage="1" sqref="D24:E27 G24:K27" xr:uid="{00000000-0002-0000-0000-000004000000}">
      <formula1>-10000000000</formula1>
      <formula2>100000000000</formula2>
    </dataValidation>
    <dataValidation type="whole" allowBlank="1" showInputMessage="1" showErrorMessage="1" sqref="D32 G32 I32:J32" xr:uid="{00000000-0002-0000-0000-000005000000}">
      <formula1>-100000000000</formula1>
      <formula2>1000000000000</formula2>
    </dataValidation>
    <dataValidation type="list" allowBlank="1" showInputMessage="1" showErrorMessage="1" sqref="E11 E12 E13 E14 E15" xr:uid="{6EE7AE85-7919-40F7-8448-9CACE40BEB61}">
      <formula1>$N$11:$N$12</formula1>
    </dataValidation>
  </dataValidations>
  <pageMargins left="0.23622047244094491" right="0.23622047244094491" top="0.59055118110236227" bottom="0.59055118110236227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BDBCFG_15_1700_FieldBDBSignatures" text="Bearbeitet - Sellin, Katharina Alice - Mitarbeiter*in IV D 4 -  - 23.07.2025&#10;Gebilligt - Schlüter, Wiebke, Dr. - Leitung IV D 4 -  - 23.07.2025&#10;Schlussgezeichnet - Meißner, Jörg, Dr. - Leitung IV D -  - 23.07.2025&#10;Zur Kenntnis genommen - Märkel, Alexander - Registratur IV D -  - 24.07.2025" multiline="true"/>
    <f:field ref="BDBCFG_15_1700_FieldBDBSignaturesContentObject" text="Bearbeitet - Sellin, Katharina Alice - Mitarbeiter*in IV D 4 -  - 23.07.2025&#10;Gebilligt - Schlüter, Wiebke, Dr. - Leitung IV D 4 -  - 23.07.2025&#10;Schlussgezeichnet - Meißner, Jörg, Dr. - Leitung IV D -  - 23.07.2025&#10;Zur Kenntnis genommen - Märkel, Alexander - Registratur IV D -  - 24.07.2025" multiline="true"/>
    <f:field ref="objname" text="Anlage 2" edit="true"/>
  </f:record>
  <f:display text="Allgemein">
    <f:field ref="BDBCFG_15_1700_FieldBDBSignatures" text="Zeichnungsleiste chronologisch Zeichnungen auf dem Dokument"/>
    <f:field ref="BDBCFG_15_1700_FieldBDBSignaturesContentObject" text="Zeichnungsleiste chronologisch Zeichnungen auf dem Schriftstück"/>
    <f:field ref="objname" text="Name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Berechnung § 32 EStG</vt:lpstr>
      <vt:lpstr>'Berechnung § 32 EStG'!Druckbereich</vt:lpstr>
      <vt:lpstr>Jahre</vt:lpstr>
      <vt:lpstr>Mappe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Christoph (HMdF)</dc:creator>
  <cp:lastModifiedBy>Maier, Christoph (HMdF)</cp:lastModifiedBy>
  <cp:lastPrinted>2026-02-16T05:47:22Z</cp:lastPrinted>
  <dcterms:created xsi:type="dcterms:W3CDTF">2020-05-19T13:00:15Z</dcterms:created>
  <dcterms:modified xsi:type="dcterms:W3CDTF">2026-02-16T06:25:48Z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DBCFG@15.1700:InchargeUser">
    <vt:lpwstr/>
  </property>
  <property fmtid="{D5CDD505-2E9C-101B-9397-08002B2CF9AE}" pid="3" name="FSC#BDBCFG@15.1700:InchargeOrganisation">
    <vt:lpwstr>IV D 4</vt:lpwstr>
  </property>
  <property fmtid="{D5CDD505-2E9C-101B-9397-08002B2CF9AE}" pid="4" name="FSC#BDBCFG@15.1700:InchargePosition">
    <vt:lpwstr/>
  </property>
  <property fmtid="{D5CDD505-2E9C-101B-9397-08002B2CF9AE}" pid="5" name="FSC#BDBCFG@15.1700:VS-NfD">
    <vt:lpwstr/>
  </property>
  <property fmtid="{D5CDD505-2E9C-101B-9397-08002B2CF9AE}" pid="6" name="FSC#BDBCFG@15.1700:dpaddrdate">
    <vt:lpwstr/>
  </property>
  <property fmtid="{D5CDD505-2E9C-101B-9397-08002B2CF9AE}" pid="7" name="FSC#BDBCFG@15.1700:SignApprobationBy">
    <vt:lpwstr>Schlüter, Wiebke, Dr.</vt:lpwstr>
  </property>
  <property fmtid="{D5CDD505-2E9C-101B-9397-08002B2CF9AE}" pid="8" name="FSC#BDBCFG@15.1700:SignApprobationAt">
    <vt:lpwstr>23.07.2025</vt:lpwstr>
  </property>
  <property fmtid="{D5CDD505-2E9C-101B-9397-08002B2CF9AE}" pid="9" name="FSC#BDBCFG@15.1700:SignApprobationByRole">
    <vt:lpwstr>Leitung</vt:lpwstr>
  </property>
  <property fmtid="{D5CDD505-2E9C-101B-9397-08002B2CF9AE}" pid="10" name="FSC#BDBCFG@15.1700:SignApprobationByGroup">
    <vt:lpwstr>IV D 4</vt:lpwstr>
  </property>
  <property fmtid="{D5CDD505-2E9C-101B-9397-08002B2CF9AE}" pid="11" name="FSC#BDBCFG@15.1700:ProcRespOrgShort">
    <vt:lpwstr>IV D 4</vt:lpwstr>
  </property>
  <property fmtid="{D5CDD505-2E9C-101B-9397-08002B2CF9AE}" pid="12" name="FSC#BDBCFG@15.1700:ProcRespOrgDEMail">
    <vt:lpwstr/>
  </property>
  <property fmtid="{D5CDD505-2E9C-101B-9397-08002B2CF9AE}" pid="13" name="FSC#BDBCFG@15.1700:ProcRespOrgAddrStreet">
    <vt:lpwstr>Wilhelmstraße 97</vt:lpwstr>
  </property>
  <property fmtid="{D5CDD505-2E9C-101B-9397-08002B2CF9AE}" pid="14" name="FSC#BDBCFG@15.1700:ProcRespOrgAddrStreetnumber">
    <vt:lpwstr/>
  </property>
  <property fmtid="{D5CDD505-2E9C-101B-9397-08002B2CF9AE}" pid="15" name="FSC#BDBCFG@15.1700:ProcRespOrgAddrZipcode">
    <vt:lpwstr>10117</vt:lpwstr>
  </property>
  <property fmtid="{D5CDD505-2E9C-101B-9397-08002B2CF9AE}" pid="16" name="FSC#BDBCFG@15.1700:ProcRespOrgAddrCity">
    <vt:lpwstr>Berlin</vt:lpwstr>
  </property>
  <property fmtid="{D5CDD505-2E9C-101B-9397-08002B2CF9AE}" pid="17" name="FSC#BDBCFG@15.1700:ProcRespOrgAddrPobox">
    <vt:lpwstr/>
  </property>
  <property fmtid="{D5CDD505-2E9C-101B-9397-08002B2CF9AE}" pid="18" name="FSC#BDBCFG@15.1700:AuthorMail2">
    <vt:lpwstr/>
  </property>
  <property fmtid="{D5CDD505-2E9C-101B-9397-08002B2CF9AE}" pid="19" name="FSC#BDBCFG@15.1700:AuthorPhone2">
    <vt:lpwstr/>
  </property>
  <property fmtid="{D5CDD505-2E9C-101B-9397-08002B2CF9AE}" pid="20" name="FSC#BDBCFG@15.1700:OwnerPhone2">
    <vt:lpwstr/>
  </property>
  <property fmtid="{D5CDD505-2E9C-101B-9397-08002B2CF9AE}" pid="21" name="FSC#BDBCFG@15.1700:CurrentUserEmail2">
    <vt:lpwstr/>
  </property>
  <property fmtid="{D5CDD505-2E9C-101B-9397-08002B2CF9AE}" pid="22" name="FSC#BDBCFG@15.1700:OwnerMail1">
    <vt:lpwstr>Hannah-Louisa.Metz@bmf.bund.de</vt:lpwstr>
  </property>
  <property fmtid="{D5CDD505-2E9C-101B-9397-08002B2CF9AE}" pid="23" name="FSC#BDBCFG@15.1700:OwnerMail2">
    <vt:lpwstr/>
  </property>
  <property fmtid="{D5CDD505-2E9C-101B-9397-08002B2CF9AE}" pid="24" name="FSC#BDBCFG@15.1700:ContentObjectAddress">
    <vt:lpwstr>COO.7005.100.2.12590634</vt:lpwstr>
  </property>
  <property fmtid="{D5CDD505-2E9C-101B-9397-08002B2CF9AE}" pid="25" name="FSC#COOELAK@1.1001:Subject">
    <vt:lpwstr>IV D 4 - S 2230/23/10002</vt:lpwstr>
  </property>
  <property fmtid="{D5CDD505-2E9C-101B-9397-08002B2CF9AE}" pid="26" name="FSC#COOELAK@1.1001:FileReference">
    <vt:lpwstr>IV D 4 - S 2230/00036</vt:lpwstr>
  </property>
  <property fmtid="{D5CDD505-2E9C-101B-9397-08002B2CF9AE}" pid="27" name="FSC#COOELAK@1.1001:FileRefOU">
    <vt:lpwstr>IV D 4</vt:lpwstr>
  </property>
  <property fmtid="{D5CDD505-2E9C-101B-9397-08002B2CF9AE}" pid="28" name="FSC#COOELAK@1.1001:Owner">
    <vt:lpwstr>Hannah-Louisa Metz</vt:lpwstr>
  </property>
  <property fmtid="{D5CDD505-2E9C-101B-9397-08002B2CF9AE}" pid="29" name="FSC#COOELAK@1.1001:OwnerExtension">
    <vt:lpwstr/>
  </property>
  <property fmtid="{D5CDD505-2E9C-101B-9397-08002B2CF9AE}" pid="30" name="FSC#COOELAK@1.1001:OwnerFaxExtension">
    <vt:lpwstr/>
  </property>
  <property fmtid="{D5CDD505-2E9C-101B-9397-08002B2CF9AE}" pid="31" name="FSC#COOELAK@1.1001:DispatchedBy">
    <vt:lpwstr/>
  </property>
  <property fmtid="{D5CDD505-2E9C-101B-9397-08002B2CF9AE}" pid="32" name="FSC#COOELAK@1.1001:DispatchedAt">
    <vt:lpwstr/>
  </property>
  <property fmtid="{D5CDD505-2E9C-101B-9397-08002B2CF9AE}" pid="33" name="FSC#COOELAK@1.1001:CreatedAt">
    <vt:lpwstr>23.07.2025</vt:lpwstr>
  </property>
  <property fmtid="{D5CDD505-2E9C-101B-9397-08002B2CF9AE}" pid="34" name="FSC#COOELAK@1.1001:OU">
    <vt:lpwstr>IV D 4</vt:lpwstr>
  </property>
  <property fmtid="{D5CDD505-2E9C-101B-9397-08002B2CF9AE}" pid="35" name="FSC#COOELAK@1.1001:ObjBarCode">
    <vt:lpwstr>*COO.7005.100.2.12590634*</vt:lpwstr>
  </property>
  <property fmtid="{D5CDD505-2E9C-101B-9397-08002B2CF9AE}" pid="36" name="FSC#COOELAK@1.1001:RefBarCode">
    <vt:lpwstr>*COO.7005.100.2.12549428*</vt:lpwstr>
  </property>
  <property fmtid="{D5CDD505-2E9C-101B-9397-08002B2CF9AE}" pid="37" name="FSC#COOELAK@1.1001:FileRefBarCode">
    <vt:lpwstr>*IV D 4 - S 2230/00036*</vt:lpwstr>
  </property>
  <property fmtid="{D5CDD505-2E9C-101B-9397-08002B2CF9AE}" pid="38" name="FSC#COOELAK@1.1001:ExternalRef">
    <vt:lpwstr/>
  </property>
  <property fmtid="{D5CDD505-2E9C-101B-9397-08002B2CF9AE}" pid="39" name="FSC#COOELAK@1.1001:CurrentUserRolePos">
    <vt:lpwstr>Registratur</vt:lpwstr>
  </property>
  <property fmtid="{D5CDD505-2E9C-101B-9397-08002B2CF9AE}" pid="40" name="FSC#COOELAK@1.1001:CurrentUserEmail">
    <vt:lpwstr>Kristina.Thiem@bmf.bund.de</vt:lpwstr>
  </property>
  <property fmtid="{D5CDD505-2E9C-101B-9397-08002B2CF9AE}" pid="41" name="FSC#ATSTATECFG@1.1001:Office">
    <vt:lpwstr/>
  </property>
  <property fmtid="{D5CDD505-2E9C-101B-9397-08002B2CF9AE}" pid="42" name="FSC#ATSTATECFG@1.1001:SubfileDate">
    <vt:lpwstr>18.07.2025</vt:lpwstr>
  </property>
  <property fmtid="{D5CDD505-2E9C-101B-9397-08002B2CF9AE}" pid="43" name="FSC#ATSTATECFG@1.1001:SubfileSubject">
    <vt:lpwstr>BMF-Schreiben zur Verlängerung der Tarifermäßigung gemäß § 32c EStG; Schriftliches Abstimmungsverfahren nach § 21a Absatz 1 FVG i. V. m. § 14 GO-Bund/ Länder</vt:lpwstr>
  </property>
  <property fmtid="{D5CDD505-2E9C-101B-9397-08002B2CF9AE}" pid="44" name="FSC#ATSTATECFG@1.1001:SubfileReference">
    <vt:lpwstr>IV D 4 - S 2230/00036/003/120</vt:lpwstr>
  </property>
  <property fmtid="{D5CDD505-2E9C-101B-9397-08002B2CF9AE}" pid="45" name="FSC#COOELAK@1.1001:replyreference">
    <vt:lpwstr/>
  </property>
  <property fmtid="{D5CDD505-2E9C-101B-9397-08002B2CF9AE}" pid="46" name="FSC#COOELAK@1.1001:FileRefOULong">
    <vt:lpwstr/>
  </property>
  <property fmtid="{D5CDD505-2E9C-101B-9397-08002B2CF9AE}" pid="47" name="FSC#FSCGOVDE@1.1001:ProcedureReference">
    <vt:lpwstr>IV D 4 - S 2230/00036/003</vt:lpwstr>
  </property>
  <property fmtid="{D5CDD505-2E9C-101B-9397-08002B2CF9AE}" pid="48" name="FSC#FSCGOVDE@1.1001:FileSubject">
    <vt:lpwstr>IV D 4 - S 2230/23/10002</vt:lpwstr>
  </property>
  <property fmtid="{D5CDD505-2E9C-101B-9397-08002B2CF9AE}" pid="49" name="FSC#FSCGOVDE@1.1001:ProcedureSubject">
    <vt:lpwstr/>
  </property>
  <property fmtid="{D5CDD505-2E9C-101B-9397-08002B2CF9AE}" pid="50" name="FSC#FSCGOVDE@1.1001:SignFinalVersionBy">
    <vt:lpwstr>Meißner, Jörg, Dr.</vt:lpwstr>
  </property>
  <property fmtid="{D5CDD505-2E9C-101B-9397-08002B2CF9AE}" pid="51" name="FSC#FSCGOVDE@1.1001:SignFinalVersionAt">
    <vt:lpwstr>23.07.2025</vt:lpwstr>
  </property>
  <property fmtid="{D5CDD505-2E9C-101B-9397-08002B2CF9AE}" pid="52" name="FSC#FSCGOVDE@1.1001:ProcedureRefBarCode">
    <vt:lpwstr>IV D 4 - S 2230/00036/003</vt:lpwstr>
  </property>
  <property fmtid="{D5CDD505-2E9C-101B-9397-08002B2CF9AE}" pid="53" name="FSC#FSCGOVDE@1.1001:DocumentSubj">
    <vt:lpwstr>BMF-Schreiben zur Verlängerung der Tarifermäßigung gemäß § 32c EStG; Schriftliches Abstimmungsverfahren nach § 21a Absatz 1 FVG i. V. m. § 14 GO-Bund/ Länder</vt:lpwstr>
  </property>
  <property fmtid="{D5CDD505-2E9C-101B-9397-08002B2CF9AE}" pid="54" name="FSC#DEPRECONFIG@15.1001:DocumentTitle">
    <vt:lpwstr>BMF-Schreiben zur Verlängerung der Tarifermäßigung gemäß § 32c EStG; Schriftliches Abstimmungsverfahren nach § 21a Absatz 1 FVG i. V. m. § 14 GO-Bund/ Länder</vt:lpwstr>
  </property>
  <property fmtid="{D5CDD505-2E9C-101B-9397-08002B2CF9AE}" pid="55" name="FSC#DEPRECONFIG@15.1001:ProcedureTitle">
    <vt:lpwstr>AG Tarifermäßigung (Umsetzung der Verlängerung der Tarifermäßigung bis 2028)</vt:lpwstr>
  </property>
  <property fmtid="{D5CDD505-2E9C-101B-9397-08002B2CF9AE}" pid="56" name="FSC#DEPRECONFIG@15.1001:AuthorTitle">
    <vt:lpwstr/>
  </property>
  <property fmtid="{D5CDD505-2E9C-101B-9397-08002B2CF9AE}" pid="57" name="FSC#DEPRECONFIG@15.1001:AuthorSalution">
    <vt:lpwstr/>
  </property>
  <property fmtid="{D5CDD505-2E9C-101B-9397-08002B2CF9AE}" pid="58" name="FSC#DEPRECONFIG@15.1001:AuthorName">
    <vt:lpwstr>Hannah-Louisa Metz</vt:lpwstr>
  </property>
  <property fmtid="{D5CDD505-2E9C-101B-9397-08002B2CF9AE}" pid="59" name="FSC#DEPRECONFIG@15.1001:AuthorMail">
    <vt:lpwstr>Hannah-Louisa.Metz@bmf.bund.de</vt:lpwstr>
  </property>
  <property fmtid="{D5CDD505-2E9C-101B-9397-08002B2CF9AE}" pid="60" name="FSC#DEPRECONFIG@15.1001:AuthorTelephone">
    <vt:lpwstr/>
  </property>
  <property fmtid="{D5CDD505-2E9C-101B-9397-08002B2CF9AE}" pid="61" name="FSC#DEPRECONFIG@15.1001:AuthorFax">
    <vt:lpwstr/>
  </property>
  <property fmtid="{D5CDD505-2E9C-101B-9397-08002B2CF9AE}" pid="62" name="FSC#DEPRECONFIG@15.1001:AuthorOE">
    <vt:lpwstr>IV D 4</vt:lpwstr>
  </property>
  <property fmtid="{D5CDD505-2E9C-101B-9397-08002B2CF9AE}" pid="63" name="FSC#EGOVBASE@15.1001:AusgangsdatumAusgangsdokument">
    <vt:lpwstr> </vt:lpwstr>
  </property>
  <property fmtid="{D5CDD505-2E9C-101B-9397-08002B2CF9AE}" pid="64" name="FSC#EGOVBASE@15.1001:PapierdokumentAusgangsdokument">
    <vt:lpwstr> </vt:lpwstr>
  </property>
  <property fmtid="{D5CDD505-2E9C-101B-9397-08002B2CF9AE}" pid="65" name="FSC#EGOVBASE@15.1001:PapierakteAkte">
    <vt:lpwstr>Nein</vt:lpwstr>
  </property>
</Properties>
</file>